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rootnova-my.sharepoint.com/personal/jb1934_nova_edu/Documents/NSU LAW - Annual Events/"/>
    </mc:Choice>
  </mc:AlternateContent>
  <xr:revisionPtr revIDLastSave="314" documentId="8_{A92716F3-A684-4404-A658-8283A069FC0B}" xr6:coauthVersionLast="47" xr6:coauthVersionMax="47" xr10:uidLastSave="{1C3BFF97-9464-44C2-B3CB-30A63DF99DEE}"/>
  <bookViews>
    <workbookView xWindow="-110" yWindow="-110" windowWidth="19420" windowHeight="10420" activeTab="3" xr2:uid="{84E936C9-30C9-43E6-BF60-D9E002A33CE9}"/>
  </bookViews>
  <sheets>
    <sheet name="Symposium" sheetId="1" r:id="rId1"/>
    <sheet name="Small Events" sheetId="6" r:id="rId2"/>
    <sheet name="Virtual Event" sheetId="7" r:id="rId3"/>
    <sheet name="Volunteer Sheet" sheetId="2" r:id="rId4"/>
    <sheet name="Check-In" sheetId="3" r:id="rId5"/>
    <sheet name="Day Of Check-List" sheetId="4" r:id="rId6"/>
    <sheet name="Budget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5" l="1"/>
  <c r="J19" i="5"/>
  <c r="J20" i="5"/>
  <c r="J21" i="5"/>
  <c r="J22" i="5"/>
  <c r="J46" i="5"/>
  <c r="J48" i="5"/>
  <c r="J50" i="5"/>
  <c r="J41" i="5"/>
  <c r="J40" i="5"/>
  <c r="J39" i="5"/>
  <c r="J38" i="5"/>
  <c r="J42" i="5" s="1"/>
  <c r="J27" i="5"/>
  <c r="E36" i="5"/>
  <c r="E37" i="5"/>
  <c r="E35" i="5"/>
  <c r="E33" i="5"/>
  <c r="E34" i="5"/>
  <c r="E43" i="5"/>
  <c r="E52" i="5"/>
  <c r="E51" i="5"/>
  <c r="E50" i="5"/>
  <c r="J34" i="5"/>
  <c r="E49" i="5"/>
  <c r="J33" i="5"/>
  <c r="J32" i="5"/>
  <c r="E45" i="5"/>
  <c r="E44" i="5"/>
  <c r="J28" i="5"/>
  <c r="E42" i="5"/>
  <c r="J26" i="5"/>
  <c r="J25" i="5"/>
  <c r="E38" i="5"/>
  <c r="E32" i="5"/>
  <c r="E31" i="5"/>
  <c r="E30" i="5"/>
  <c r="E26" i="5"/>
  <c r="E25" i="5"/>
  <c r="E24" i="5"/>
  <c r="E23" i="5"/>
  <c r="E19" i="5"/>
  <c r="J14" i="5"/>
  <c r="E18" i="5"/>
  <c r="E17" i="5"/>
  <c r="J13" i="5"/>
  <c r="E13" i="5"/>
  <c r="E10" i="5"/>
  <c r="E6" i="5"/>
  <c r="J4" i="5" l="1"/>
  <c r="E39" i="5"/>
  <c r="J6" i="5"/>
  <c r="E27" i="5"/>
  <c r="J29" i="5"/>
  <c r="E46" i="5"/>
  <c r="J35" i="5"/>
  <c r="E53" i="5"/>
  <c r="E20" i="5"/>
  <c r="J15" i="5"/>
  <c r="J8" i="5" l="1"/>
</calcChain>
</file>

<file path=xl/sharedStrings.xml><?xml version="1.0" encoding="utf-8"?>
<sst xmlns="http://schemas.openxmlformats.org/spreadsheetml/2006/main" count="397" uniqueCount="191">
  <si>
    <t>Planning Timeline For Symposiums</t>
  </si>
  <si>
    <t>12 Months</t>
  </si>
  <si>
    <t>Event Title (Date/Time)</t>
  </si>
  <si>
    <t>Event Audience (Staff, Students, Alumni, Community)</t>
  </si>
  <si>
    <t>Event Sponsor Package</t>
  </si>
  <si>
    <t xml:space="preserve">Event Website </t>
  </si>
  <si>
    <t>Event Budget</t>
  </si>
  <si>
    <t>Event Venue</t>
  </si>
  <si>
    <t>Form Event Committee</t>
  </si>
  <si>
    <t>6 Months</t>
  </si>
  <si>
    <t>Preliminary Agenda for Event</t>
  </si>
  <si>
    <t>Reach Out to Potential Sponsors</t>
  </si>
  <si>
    <t>Reach Out to Speakers</t>
  </si>
  <si>
    <t>Create Save the Date</t>
  </si>
  <si>
    <t>Create Invitation</t>
  </si>
  <si>
    <t>Create Invitation Reminder</t>
  </si>
  <si>
    <t>Create Zoom</t>
  </si>
  <si>
    <t>Create Registration Page</t>
  </si>
  <si>
    <t>Create Logistic Email for Attendees</t>
  </si>
  <si>
    <t>Create Logistic Email for Speakers</t>
  </si>
  <si>
    <t>Create Thank You Email</t>
  </si>
  <si>
    <t>3 Months</t>
  </si>
  <si>
    <t>Speakers Travel Arrangements</t>
  </si>
  <si>
    <t>Outside NSU Dinner Arrangements</t>
  </si>
  <si>
    <t>Marquee</t>
  </si>
  <si>
    <t>Speaker Info for Website (Bios, Headshots)</t>
  </si>
  <si>
    <t>1 Month</t>
  </si>
  <si>
    <t>AV Request (technology needs)</t>
  </si>
  <si>
    <t>Work Order (furniture needed, set up, custodial)</t>
  </si>
  <si>
    <t>Catering</t>
  </si>
  <si>
    <t>Call for Volunteers Email</t>
  </si>
  <si>
    <t>Finalize Sponsor Monies</t>
  </si>
  <si>
    <t>Upload Event Program to Website</t>
  </si>
  <si>
    <t>2-3 Weeks</t>
  </si>
  <si>
    <t>Directional Signs to Copy Center</t>
  </si>
  <si>
    <t>Parking Signs to Copy Center</t>
  </si>
  <si>
    <t>Event Program to Copy Center</t>
  </si>
  <si>
    <t>Event Posters for Campus</t>
  </si>
  <si>
    <t>Center Pieces</t>
  </si>
  <si>
    <t>Tablecloths</t>
  </si>
  <si>
    <t>Speakers Presentation for Website</t>
  </si>
  <si>
    <t xml:space="preserve">1 Week </t>
  </si>
  <si>
    <t>Event Dry-Run/ Walkthrough for Volunteers</t>
  </si>
  <si>
    <t>Check In Supplies (pens, scissors, stapler, etc.)</t>
  </si>
  <si>
    <t>Name Badges</t>
  </si>
  <si>
    <t>Name Badge Holders</t>
  </si>
  <si>
    <t>Table Tents</t>
  </si>
  <si>
    <t>Parking Instructions</t>
  </si>
  <si>
    <t>PaybyPhone Parking ID's</t>
  </si>
  <si>
    <t>Directional Signs</t>
  </si>
  <si>
    <t>Parking Signs</t>
  </si>
  <si>
    <t>Table Cloths (logo and w/o)</t>
  </si>
  <si>
    <t>Clicker</t>
  </si>
  <si>
    <t>Spare Laptop</t>
  </si>
  <si>
    <t>Volunteer Kits</t>
  </si>
  <si>
    <t>Volunteer Assigned Sheet</t>
  </si>
  <si>
    <t>Check In Sheet</t>
  </si>
  <si>
    <t>Attendees Gifts (notepad, pens)</t>
  </si>
  <si>
    <t>Speaker Gifts</t>
  </si>
  <si>
    <t>Post-Event</t>
  </si>
  <si>
    <t>Thank you Email Sent</t>
  </si>
  <si>
    <t>Event Photos Posted to Flicker</t>
  </si>
  <si>
    <t>Videos to SharkMedia</t>
  </si>
  <si>
    <t>(CLEs) Post Certificate Online</t>
  </si>
  <si>
    <t>Link Recordings to Website</t>
  </si>
  <si>
    <t>Post-Event Brief Meeting</t>
  </si>
  <si>
    <t>Planning Timeline For Events</t>
  </si>
  <si>
    <t>9 Months</t>
  </si>
  <si>
    <t>Call for Volunteers Email (if applicable)</t>
  </si>
  <si>
    <t>Finalize Sponsor Monies (if applicable)</t>
  </si>
  <si>
    <t xml:space="preserve">Event Program to Copy Center </t>
  </si>
  <si>
    <t xml:space="preserve">Center Pieces </t>
  </si>
  <si>
    <t>Event Dry-Run/ Walkthrough for Volunteers (if applicable)</t>
  </si>
  <si>
    <t>Planning Timeline For Virtual Events</t>
  </si>
  <si>
    <t>6-9 Months</t>
  </si>
  <si>
    <t>Event Sponsor Package (if applicable)</t>
  </si>
  <si>
    <t>Event Venue (if applicable)</t>
  </si>
  <si>
    <t>Reach Out to Potential Sponsors (if applicable)</t>
  </si>
  <si>
    <t>Send out Save The Date</t>
  </si>
  <si>
    <t>Post on Social Media, Sharkbytes, College Newsletters</t>
  </si>
  <si>
    <t xml:space="preserve">Send Invitation </t>
  </si>
  <si>
    <t>3 Weeks</t>
  </si>
  <si>
    <t>Send Invitation Reminder 1</t>
  </si>
  <si>
    <t>Event Dry-Run</t>
  </si>
  <si>
    <t>Send Invitation Reminder 2</t>
  </si>
  <si>
    <t>EVENT NAME</t>
  </si>
  <si>
    <t>Event Info</t>
  </si>
  <si>
    <t>Date</t>
  </si>
  <si>
    <t>Time</t>
  </si>
  <si>
    <t>Name</t>
  </si>
  <si>
    <t>Cell #</t>
  </si>
  <si>
    <t>Role</t>
  </si>
  <si>
    <t xml:space="preserve">Event </t>
  </si>
  <si>
    <t>MM/DD/YY</t>
  </si>
  <si>
    <t>Start - End Time</t>
  </si>
  <si>
    <t>Reception</t>
  </si>
  <si>
    <t>AM Shift</t>
  </si>
  <si>
    <t>PM Shift</t>
  </si>
  <si>
    <t>First Name</t>
  </si>
  <si>
    <t>Last Name</t>
  </si>
  <si>
    <t>GUEST #'s</t>
  </si>
  <si>
    <t>Guest Name</t>
  </si>
  <si>
    <t>VIP</t>
  </si>
  <si>
    <t>Check-In</t>
  </si>
  <si>
    <t>Item</t>
  </si>
  <si>
    <t>Check</t>
  </si>
  <si>
    <t>Check-In Table Supplies</t>
  </si>
  <si>
    <t>Table Check-In Signs</t>
  </si>
  <si>
    <t>Name Badge Holder</t>
  </si>
  <si>
    <t>Blank Badges</t>
  </si>
  <si>
    <t>Volunteer Gifts</t>
  </si>
  <si>
    <t>Attendee Gifts</t>
  </si>
  <si>
    <t>Check-In Lists</t>
  </si>
  <si>
    <t>Volunteer List</t>
  </si>
  <si>
    <t>Parking Information</t>
  </si>
  <si>
    <t>Table Cloths</t>
  </si>
  <si>
    <t>Easels</t>
  </si>
  <si>
    <t>Posters</t>
  </si>
  <si>
    <t>First Aid Kit</t>
  </si>
  <si>
    <t>Radios</t>
  </si>
  <si>
    <t>Badge Printer</t>
  </si>
  <si>
    <t>Printed Programs</t>
  </si>
  <si>
    <t>Catering Master Invoice</t>
  </si>
  <si>
    <t>Catering Contact Info</t>
  </si>
  <si>
    <t>AV Contact Info</t>
  </si>
  <si>
    <t>Venue Contact Info</t>
  </si>
  <si>
    <t>Standby Slides</t>
  </si>
  <si>
    <t>Reception Playlist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</si>
  <si>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</si>
  <si>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</si>
  <si>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EVENT BUDGET</t>
  </si>
  <si>
    <t>Projected Monthly Income label is in cell at right. Enter Income 1 in cell E4 and Extra Income in E5 to calculate Total monthly income in E6. Next instruction is in cell A6.</t>
  </si>
  <si>
    <t>PROJECTED  INCOME</t>
  </si>
  <si>
    <t>Budget</t>
  </si>
  <si>
    <t>PROJECTED BALANCE 
(Projected income minus expenses)</t>
  </si>
  <si>
    <t>Sponsors</t>
  </si>
  <si>
    <t>Projected Balance is auto calculated in cell J4, Actual Balance in J6, and Difference in J8. Next instruction is in cell A8.</t>
  </si>
  <si>
    <t>Total Event Income</t>
  </si>
  <si>
    <t>ACTUAL BALANCE 
(Actual income minus expenses)</t>
  </si>
  <si>
    <t>Actual Monthly Income label is in cell at right. Enter Income 1 in cell E8 and Extra Income in E9 to calculate Total monthly income in E10. Next instruction is in cell A12.</t>
  </si>
  <si>
    <t>ACTUAL  INCOME</t>
  </si>
  <si>
    <t>DIFFERENCE 
(Actual minus projected)</t>
  </si>
  <si>
    <t>Enter details in Housing table starting in cell at right and in Entertainment table starting in cell G12. Next instruction is in cell A25.</t>
  </si>
  <si>
    <t>VENUE</t>
  </si>
  <si>
    <t>Projected Cost</t>
  </si>
  <si>
    <t>Actual Cost</t>
  </si>
  <si>
    <t>Difference</t>
  </si>
  <si>
    <t>ENTERTAINMENT</t>
  </si>
  <si>
    <t>Space</t>
  </si>
  <si>
    <t>DJ</t>
  </si>
  <si>
    <t>Furniture</t>
  </si>
  <si>
    <t>Other</t>
  </si>
  <si>
    <t>Subtotal</t>
  </si>
  <si>
    <t>Work Order Set Up</t>
  </si>
  <si>
    <t>TBD</t>
  </si>
  <si>
    <t>Work Order Custodial</t>
  </si>
  <si>
    <t>TECHNOLOGY</t>
  </si>
  <si>
    <t>AV</t>
  </si>
  <si>
    <t>Photography</t>
  </si>
  <si>
    <t>SPONSORS</t>
  </si>
  <si>
    <t>Enter details in Transportation table starting in cell at right and in Loans table starting in cell G24. Next instruction is in cell A35.</t>
  </si>
  <si>
    <t>Videography</t>
  </si>
  <si>
    <t>Sponsor 1</t>
  </si>
  <si>
    <t>Sponsor 2</t>
  </si>
  <si>
    <t>Sponsor 3</t>
  </si>
  <si>
    <t>MARKETING</t>
  </si>
  <si>
    <t>Invitations</t>
  </si>
  <si>
    <t>GIFTS AND DONATIONS</t>
  </si>
  <si>
    <t>Sharkbytes</t>
  </si>
  <si>
    <t>Charity 1</t>
  </si>
  <si>
    <t>Newsletter</t>
  </si>
  <si>
    <t>Charity 2</t>
  </si>
  <si>
    <t>Radio</t>
  </si>
  <si>
    <t>Charity 3</t>
  </si>
  <si>
    <t>Enter details in Insurance table starting in cell at right and in Taxes table starting in cell G33. Next instruction is in cell A42.</t>
  </si>
  <si>
    <t>Newspaper</t>
  </si>
  <si>
    <t>Programs</t>
  </si>
  <si>
    <t>Signage</t>
  </si>
  <si>
    <t>OTHER (MISC.)</t>
  </si>
  <si>
    <t>CATERING</t>
  </si>
  <si>
    <t>Enter details in Food table starting in cell at right and in Savings table starting in cell G40. Next instruction is in cell A48.</t>
  </si>
  <si>
    <t>Breakfast</t>
  </si>
  <si>
    <t>Lunch</t>
  </si>
  <si>
    <t>TOTAL PROJECTED COST</t>
  </si>
  <si>
    <t>Enter details in Pets table starting in cell at right and in Gifts table starting in cell G46. Next instruction is in cell A56.</t>
  </si>
  <si>
    <t>PROMOTIONAL ITEMS</t>
  </si>
  <si>
    <t>TOTAL ACTUAL COST</t>
  </si>
  <si>
    <t>TOTAL DIFFERENCE</t>
  </si>
  <si>
    <t>Attendees Gifts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</si>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</sst>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4659260841701"/>
      <name val="Calibri Light"/>
      <family val="2"/>
      <scheme val="major"/>
    </font>
    <font>
      <b/>
      <sz val="10"/>
      <color theme="1" tint="0.24994659260841701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.5"/>
      <color rgb="FF201F1E"/>
      <name val="Segoe UI"/>
      <family val="2"/>
      <charset val="1"/>
    </font>
    <font>
      <sz val="10"/>
      <color rgb="FF201F1E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2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/>
    <xf numFmtId="0" fontId="1" fillId="0" borderId="0" xfId="0" applyFont="1"/>
    <xf numFmtId="0" fontId="2" fillId="0" borderId="1" xfId="1"/>
    <xf numFmtId="0" fontId="8" fillId="0" borderId="0" xfId="0" applyFont="1"/>
    <xf numFmtId="8" fontId="9" fillId="0" borderId="5" xfId="0" applyNumberFormat="1" applyFont="1" applyBorder="1"/>
    <xf numFmtId="8" fontId="9" fillId="0" borderId="9" xfId="0" applyNumberFormat="1" applyFont="1" applyBorder="1"/>
    <xf numFmtId="8" fontId="10" fillId="3" borderId="10" xfId="0" applyNumberFormat="1" applyFont="1" applyFill="1" applyBorder="1"/>
    <xf numFmtId="0" fontId="9" fillId="0" borderId="0" xfId="0" applyFont="1"/>
    <xf numFmtId="164" fontId="0" fillId="0" borderId="0" xfId="0" applyNumberFormat="1"/>
    <xf numFmtId="0" fontId="6" fillId="2" borderId="0" xfId="0" applyFont="1" applyFill="1" applyAlignment="1">
      <alignment horizontal="center"/>
    </xf>
    <xf numFmtId="0" fontId="6" fillId="0" borderId="4" xfId="0" applyFont="1" applyBorder="1"/>
    <xf numFmtId="14" fontId="0" fillId="0" borderId="4" xfId="0" applyNumberFormat="1" applyBorder="1"/>
    <xf numFmtId="0" fontId="11" fillId="0" borderId="0" xfId="0" applyFont="1"/>
    <xf numFmtId="0" fontId="13" fillId="0" borderId="4" xfId="0" applyFont="1" applyBorder="1"/>
    <xf numFmtId="0" fontId="15" fillId="0" borderId="0" xfId="0" applyFont="1"/>
    <xf numFmtId="0" fontId="14" fillId="6" borderId="0" xfId="0" applyFont="1" applyFill="1"/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13" xfId="3" applyBorder="1" applyAlignment="1">
      <alignment horizontal="left" vertical="center"/>
    </xf>
    <xf numFmtId="0" fontId="4" fillId="0" borderId="14" xfId="3" applyBorder="1" applyAlignment="1">
      <alignment horizontal="left" vertical="center"/>
    </xf>
    <xf numFmtId="0" fontId="4" fillId="0" borderId="15" xfId="3" applyBorder="1" applyAlignment="1">
      <alignment horizontal="left" vertical="center"/>
    </xf>
    <xf numFmtId="0" fontId="4" fillId="0" borderId="16" xfId="3" applyBorder="1" applyAlignment="1">
      <alignment horizontal="left" vertical="center"/>
    </xf>
    <xf numFmtId="0" fontId="4" fillId="0" borderId="17" xfId="3" applyBorder="1" applyAlignment="1">
      <alignment horizontal="left" vertical="center"/>
    </xf>
    <xf numFmtId="0" fontId="4" fillId="0" borderId="18" xfId="3" applyBorder="1" applyAlignment="1">
      <alignment horizontal="left" vertical="center"/>
    </xf>
    <xf numFmtId="8" fontId="10" fillId="3" borderId="5" xfId="0" applyNumberFormat="1" applyFont="1" applyFill="1" applyBorder="1" applyAlignment="1">
      <alignment vertical="center"/>
    </xf>
    <xf numFmtId="8" fontId="10" fillId="3" borderId="10" xfId="0" applyNumberFormat="1" applyFont="1" applyFill="1" applyBorder="1" applyAlignment="1">
      <alignment vertical="center"/>
    </xf>
    <xf numFmtId="0" fontId="3" fillId="0" borderId="5" xfId="2" applyBorder="1" applyAlignment="1">
      <alignment vertical="center" wrapText="1"/>
    </xf>
    <xf numFmtId="0" fontId="3" fillId="0" borderId="9" xfId="2" applyBorder="1" applyAlignment="1">
      <alignment vertical="center" wrapText="1"/>
    </xf>
    <xf numFmtId="0" fontId="3" fillId="0" borderId="10" xfId="2" applyBorder="1" applyAlignment="1">
      <alignment vertical="center" wrapText="1"/>
    </xf>
    <xf numFmtId="0" fontId="3" fillId="0" borderId="6" xfId="2" applyBorder="1" applyAlignment="1">
      <alignment vertical="center"/>
    </xf>
    <xf numFmtId="0" fontId="3" fillId="0" borderId="7" xfId="2" applyBorder="1" applyAlignment="1">
      <alignment vertical="center"/>
    </xf>
    <xf numFmtId="0" fontId="3" fillId="0" borderId="8" xfId="2" applyBorder="1" applyAlignment="1">
      <alignment horizontal="left" vertical="center" wrapText="1"/>
    </xf>
    <xf numFmtId="0" fontId="3" fillId="0" borderId="8" xfId="2" applyBorder="1" applyAlignment="1">
      <alignment horizontal="left" vertical="center"/>
    </xf>
    <xf numFmtId="8" fontId="10" fillId="3" borderId="8" xfId="0" applyNumberFormat="1" applyFont="1" applyFill="1" applyBorder="1" applyAlignment="1">
      <alignment vertical="center"/>
    </xf>
  </cellXfs>
  <cellStyles count="5">
    <cellStyle name="Heading 1" xfId="1" builtinId="16"/>
    <cellStyle name="Heading 2" xfId="2" builtinId="17"/>
    <cellStyle name="Heading 3" xfId="3" builtinId="18"/>
    <cellStyle name="Normal" xfId="0" builtinId="0"/>
    <cellStyle name="Normal 2" xfId="4" xr:uid="{1AF7972D-043D-422C-B6D3-418C8DEA1137}"/>
  </cellStyles>
  <dxfs count="73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color rgb="FFC00000"/>
      </font>
    </dxf>
    <dxf>
      <font>
        <color rgb="FFC0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/>
        </patternFill>
      </fill>
      <border>
        <horizontal style="medium">
          <color theme="0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medium">
          <color theme="0"/>
        </top>
      </border>
    </dxf>
    <dxf>
      <font>
        <b/>
        <i val="0"/>
        <color theme="1"/>
      </font>
      <fill>
        <patternFill>
          <bgColor theme="5"/>
        </patternFill>
      </fill>
      <border>
        <bottom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Personal monthly budget" pivot="0" count="7" xr9:uid="{B29FDFA4-0359-4EA4-9BFA-A6038BA40803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Light1 2" pivot="0" count="7" xr9:uid="{C3BF8261-19DE-4A4D-BA58-0E09553EE571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size="7" dxfId="60"/>
      <tableStyleElement type="firstColumnStripe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1E937B-8872-4B10-9AD3-935CEC9871D3}" name="Housing" displayName="Housing" ref="B12:E20" totalsRowCount="1">
  <autoFilter ref="B12:E19" xr:uid="{F41E937B-8872-4B10-9AD3-935CEC9871D3}"/>
  <tableColumns count="4">
    <tableColumn id="1" xr3:uid="{350576F6-E6B0-40D7-8D54-4437A7CAD277}" name="VENUE" totalsRowLabel="Subtotal"/>
    <tableColumn id="2" xr3:uid="{28F6C854-3C3A-4C55-A5E1-5929A3FCB1EC}" name="Projected Cost" totalsRowDxfId="56"/>
    <tableColumn id="3" xr3:uid="{5214ABFB-55E3-4982-B31E-9D78F8CCF76B}" name="Actual Cost" totalsRowDxfId="55"/>
    <tableColumn id="4" xr3:uid="{DDA19260-043A-4A13-BBBE-E81C0498ABF1}" name="Difference" totalsRowFunction="sum" totalsRowDxfId="54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0B9BF9F-C57A-4621-A4A7-5E192187D7C3}" name="Taxes" displayName="Taxes" ref="G17:J22" totalsRowCount="1" headerRowCellStyle="Normal">
  <autoFilter ref="G17:J21" xr:uid="{50B9BF9F-C57A-4621-A4A7-5E192187D7C3}"/>
  <tableColumns count="4">
    <tableColumn id="1" xr3:uid="{11E46073-1025-4345-B68C-650517E5D94D}" name="TBD" totalsRowLabel="Subtotal"/>
    <tableColumn id="2" xr3:uid="{EB380E51-26CA-47E6-99C4-A5AF267771A7}" name="Projected Cost" dataDxfId="4" totalsRowDxfId="5"/>
    <tableColumn id="3" xr3:uid="{6FA2BBF1-B397-47DB-815A-405646C015D8}" name="Actual Cost" dataDxfId="2" totalsRowDxfId="3"/>
    <tableColumn id="4" xr3:uid="{65575CFC-9A1A-4ADA-AF7C-C862F3B1BBE2}" name="Difference" totalsRowFunction="sum" dataDxfId="0" totalsRowDxfId="1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50A1AF-DA89-4C47-95D6-EE78A8CC6DB5}" name="Entertainment" displayName="Entertainment" ref="G12:J15" totalsRowCount="1" headerRowCellStyle="Normal">
  <autoFilter ref="G12:J14" xr:uid="{BF50A1AF-DA89-4C47-95D6-EE78A8CC6DB5}"/>
  <tableColumns count="4">
    <tableColumn id="1" xr3:uid="{7C562BD8-AB6A-470E-AA5D-AAE3675A769D}" name="ENTERTAINMENT" totalsRowLabel="Subtotal"/>
    <tableColumn id="2" xr3:uid="{417C565D-7AC0-42B4-A095-67F319E66C98}" name="Projected Cost" dataDxfId="52" totalsRowDxfId="53"/>
    <tableColumn id="3" xr3:uid="{15434EFE-FD0D-440C-8CD2-31A466D2B16C}" name="Actual Cost" dataDxfId="50" totalsRowDxfId="51"/>
    <tableColumn id="4" xr3:uid="{9BCA9E30-CC0E-490A-BA0A-9F43BD609488}" name="Difference" totalsRowFunction="sum" dataDxfId="48" totalsRowDxfId="49">
      <calculatedColumnFormula>Entertainment[[#This Row],[Projected Cost]]-Entertainment[[#This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180B34-096D-4BDB-AB7F-8442F26BD95C}" name="Transportation" displayName="Transportation" ref="B22:E27" totalsRowCount="1" headerRowCellStyle="Normal">
  <autoFilter ref="B22:E26" xr:uid="{8D180B34-096D-4BDB-AB7F-8442F26BD95C}"/>
  <tableColumns count="4">
    <tableColumn id="1" xr3:uid="{733E76B9-4A30-4BC8-BEEE-E293092BA6A7}" name="TECHNOLOGY" totalsRowLabel="Subtotal"/>
    <tableColumn id="2" xr3:uid="{2F19B3DC-936C-4AD6-A633-C9AE399382D7}" name="Projected Cost" dataDxfId="46" totalsRowDxfId="47"/>
    <tableColumn id="3" xr3:uid="{6EA9EEAB-F8A9-4BA4-A4D9-8C1992865935}" name="Actual Cost" dataDxfId="44" totalsRowDxfId="45"/>
    <tableColumn id="4" xr3:uid="{CDD0E719-6CEC-4FA4-9137-B031395632A3}" name="Difference" totalsRowFunction="sum" dataDxfId="42" totalsRowDxfId="43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6D8EB0-E998-4414-BEA8-DD8408B56C9A}" name="Insurance" displayName="Insurance" ref="B29:E39" totalsRowCount="1" headerRowCellStyle="Normal">
  <autoFilter ref="B29:E38" xr:uid="{FA6D8EB0-E998-4414-BEA8-DD8408B56C9A}"/>
  <tableColumns count="4">
    <tableColumn id="1" xr3:uid="{F24228FD-929C-444A-A0C2-5F2FFB6BBAD2}" name="MARKETING" totalsRowLabel="Subtotal"/>
    <tableColumn id="2" xr3:uid="{49344F93-CD1C-4AC7-A449-8F3BAB03E144}" name="Projected Cost" dataDxfId="40" totalsRowDxfId="41"/>
    <tableColumn id="3" xr3:uid="{57D19DAD-147E-489F-B1AC-9B7B16972097}" name="Actual Cost" dataDxfId="38" totalsRowDxfId="39"/>
    <tableColumn id="4" xr3:uid="{38AFD001-EBFB-4BF4-B81C-1966357C35DD}" name="Difference" totalsRowFunction="sum" dataDxfId="36" totalsRowDxfId="37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89725E5-C517-4E6B-9190-8BAC7A43A5DB}" name="Savings" displayName="Savings" ref="G24:J29" totalsRowCount="1" headerRowCellStyle="Normal">
  <autoFilter ref="G24:J28" xr:uid="{B89725E5-C517-4E6B-9190-8BAC7A43A5DB}"/>
  <tableColumns count="4">
    <tableColumn id="1" xr3:uid="{8EFBDBDD-15D6-4A52-BC6F-10127A41A493}" name="SPONSORS" totalsRowLabel="Subtotal"/>
    <tableColumn id="2" xr3:uid="{070BCB7C-35A8-4DB3-AF6E-1161499EB443}" name="Projected Cost" dataDxfId="34" totalsRowDxfId="35"/>
    <tableColumn id="3" xr3:uid="{AA1E4483-AD05-40E5-BDE9-AAFF5EC46BB3}" name="Actual Cost" dataDxfId="32" totalsRowDxfId="33"/>
    <tableColumn id="4" xr3:uid="{1D1C967B-4C0D-4243-AB5D-EC4BD91F2B18}" name="Difference" totalsRowFunction="sum" dataDxfId="30" totalsRowDxfId="31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E38ECA5-2FAC-4A3B-A3A5-E67D4CAC23D8}" name="Food" displayName="Food" ref="B41:E46" totalsRowCount="1" headerRowCellStyle="Normal">
  <autoFilter ref="B41:E45" xr:uid="{8E38ECA5-2FAC-4A3B-A3A5-E67D4CAC23D8}"/>
  <tableColumns count="4">
    <tableColumn id="1" xr3:uid="{AE9501B8-1F3A-465A-BF00-BB908082981D}" name="CATERING" totalsRowLabel="Subtotal"/>
    <tableColumn id="2" xr3:uid="{6C4EADD3-EF9C-4BC1-85F6-D9DDCB56D7B1}" name="Projected Cost" dataDxfId="28" totalsRowDxfId="29"/>
    <tableColumn id="3" xr3:uid="{220DB8F7-4640-4C7D-8B54-02EB187953C8}" name="Actual Cost" dataDxfId="26" totalsRowDxfId="27"/>
    <tableColumn id="4" xr3:uid="{65A83015-9714-4321-8049-BB522EB12E8D}" name="Difference" totalsRowFunction="sum" dataDxfId="24" totalsRowDxfId="25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F9F985-170E-46A7-9104-693898793FA4}" name="Gifts" displayName="Gifts" ref="G31:J35" totalsRowCount="1" headerRowCellStyle="Normal">
  <autoFilter ref="G31:J34" xr:uid="{26F9F985-170E-46A7-9104-693898793FA4}"/>
  <tableColumns count="4">
    <tableColumn id="1" xr3:uid="{7998C61C-DEE9-4701-A690-6EEA8A3E5C8E}" name="GIFTS AND DONATIONS" totalsRowLabel="Subtotal"/>
    <tableColumn id="2" xr3:uid="{A51B1BDD-7EAF-4C19-93E3-610E4EE69713}" name="Projected Cost" dataDxfId="22" totalsRowDxfId="23"/>
    <tableColumn id="3" xr3:uid="{280328E8-3F28-4356-82C7-2497C46A12D6}" name="Actual Cost" dataDxfId="20" totalsRowDxfId="21"/>
    <tableColumn id="4" xr3:uid="{28F56E21-1F41-4805-AB6C-97F3DA9217BE}" name="Difference" totalsRowFunction="sum" dataDxfId="18" totalsRowDxfId="19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42808F-7226-40CC-B813-7BD21DAC12BE}" name="Pets" displayName="Pets" ref="B48:E53" totalsRowCount="1">
  <autoFilter ref="B48:E52" xr:uid="{F942808F-7226-40CC-B813-7BD21DAC12BE}"/>
  <tableColumns count="4">
    <tableColumn id="1" xr3:uid="{FBD8880C-9EF0-4473-808E-269D65AB67BB}" name="PROMOTIONAL ITEMS" totalsRowLabel="Subtotal"/>
    <tableColumn id="2" xr3:uid="{B172CFDE-6F91-4F91-BB71-EC3EFCEF562B}" name="Projected Cost" dataDxfId="16" totalsRowDxfId="17"/>
    <tableColumn id="3" xr3:uid="{2A1BAB66-F404-45B7-ABF4-ECB8D86E4362}" name="Actual Cost" dataDxfId="14" totalsRowDxfId="15"/>
    <tableColumn id="4" xr3:uid="{F40D7120-B84D-4649-8FF1-60309E614D1A}" name="Difference" totalsRowFunction="sum" dataDxfId="12" totalsRowDxfId="13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90F7316-9A0D-4A4B-A856-AECB0E9BF49D}" name="Taxes14" displayName="Taxes14" ref="G37:J42" totalsRowCount="1" headerRowCellStyle="Normal">
  <autoFilter ref="G37:J41" xr:uid="{590F7316-9A0D-4A4B-A856-AECB0E9BF49D}"/>
  <tableColumns count="4">
    <tableColumn id="1" xr3:uid="{1EBEF3F5-C756-4571-9861-7C941D1A8278}" name="OTHER (MISC.)" totalsRowLabel="Subtotal"/>
    <tableColumn id="2" xr3:uid="{A3405317-76E9-49D0-97DD-53F3CF774FE8}" name="Projected Cost" dataDxfId="10" totalsRowDxfId="11"/>
    <tableColumn id="3" xr3:uid="{3C5800DE-8329-4C53-9E21-B1F12CCBBCB1}" name="Actual Cost" dataDxfId="8" totalsRowDxfId="9"/>
    <tableColumn id="4" xr3:uid="{B9C9259C-BC68-43DA-9858-E10B339D971E}" name="Difference" totalsRowFunction="sum" dataDxfId="6" totalsRowDxfId="7">
      <calculatedColumnFormula>Taxes14[[#This Row],[Projected Cost]]-Taxes14[[#This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83D5A-CF76-4896-848B-4648D67A5304}">
  <dimension ref="A1:B66"/>
  <sheetViews>
    <sheetView workbookViewId="0">
      <selection activeCell="G4" sqref="G4"/>
    </sheetView>
  </sheetViews>
  <sheetFormatPr defaultRowHeight="14.45"/>
  <cols>
    <col min="1" max="1" width="48.85546875" bestFit="1" customWidth="1"/>
    <col min="2" max="2" width="32" customWidth="1"/>
  </cols>
  <sheetData>
    <row r="1" spans="1:2" ht="33.6">
      <c r="A1" s="27" t="s">
        <v>0</v>
      </c>
      <c r="B1" s="27"/>
    </row>
    <row r="2" spans="1:2" ht="18.600000000000001">
      <c r="A2" s="26" t="s">
        <v>1</v>
      </c>
      <c r="B2" s="26"/>
    </row>
    <row r="3" spans="1:2">
      <c r="A3" s="2" t="s">
        <v>2</v>
      </c>
      <c r="B3" s="2"/>
    </row>
    <row r="4" spans="1:2">
      <c r="A4" s="2" t="s">
        <v>3</v>
      </c>
      <c r="B4" s="2"/>
    </row>
    <row r="5" spans="1:2">
      <c r="A5" s="2" t="s">
        <v>4</v>
      </c>
      <c r="B5" s="2"/>
    </row>
    <row r="6" spans="1:2">
      <c r="A6" s="2" t="s">
        <v>5</v>
      </c>
      <c r="B6" s="2"/>
    </row>
    <row r="7" spans="1:2">
      <c r="A7" s="2" t="s">
        <v>6</v>
      </c>
      <c r="B7" s="2"/>
    </row>
    <row r="8" spans="1:2">
      <c r="A8" s="2" t="s">
        <v>7</v>
      </c>
      <c r="B8" s="2"/>
    </row>
    <row r="9" spans="1:2">
      <c r="A9" s="2" t="s">
        <v>8</v>
      </c>
      <c r="B9" s="2"/>
    </row>
    <row r="10" spans="1:2" ht="18.600000000000001">
      <c r="A10" s="26" t="s">
        <v>9</v>
      </c>
      <c r="B10" s="26"/>
    </row>
    <row r="11" spans="1:2">
      <c r="A11" s="3" t="s">
        <v>10</v>
      </c>
      <c r="B11" s="4"/>
    </row>
    <row r="12" spans="1:2">
      <c r="A12" s="3" t="s">
        <v>11</v>
      </c>
      <c r="B12" s="4"/>
    </row>
    <row r="13" spans="1:2">
      <c r="A13" s="3" t="s">
        <v>12</v>
      </c>
      <c r="B13" s="4"/>
    </row>
    <row r="14" spans="1:2">
      <c r="A14" s="2" t="s">
        <v>13</v>
      </c>
      <c r="B14" s="2"/>
    </row>
    <row r="15" spans="1:2">
      <c r="A15" s="2" t="s">
        <v>14</v>
      </c>
      <c r="B15" s="2"/>
    </row>
    <row r="16" spans="1:2">
      <c r="A16" s="2" t="s">
        <v>15</v>
      </c>
      <c r="B16" s="2"/>
    </row>
    <row r="17" spans="1:2">
      <c r="A17" s="2" t="s">
        <v>16</v>
      </c>
      <c r="B17" s="2"/>
    </row>
    <row r="18" spans="1:2">
      <c r="A18" s="2" t="s">
        <v>17</v>
      </c>
      <c r="B18" s="2"/>
    </row>
    <row r="19" spans="1:2">
      <c r="A19" s="2" t="s">
        <v>18</v>
      </c>
      <c r="B19" s="2"/>
    </row>
    <row r="20" spans="1:2">
      <c r="A20" s="2" t="s">
        <v>19</v>
      </c>
      <c r="B20" s="2"/>
    </row>
    <row r="21" spans="1:2">
      <c r="A21" s="2" t="s">
        <v>20</v>
      </c>
      <c r="B21" s="2"/>
    </row>
    <row r="22" spans="1:2" ht="18.600000000000001">
      <c r="A22" s="26" t="s">
        <v>21</v>
      </c>
      <c r="B22" s="26"/>
    </row>
    <row r="23" spans="1:2">
      <c r="A23" s="2" t="s">
        <v>22</v>
      </c>
      <c r="B23" s="2"/>
    </row>
    <row r="24" spans="1:2">
      <c r="A24" s="2" t="s">
        <v>23</v>
      </c>
      <c r="B24" s="2"/>
    </row>
    <row r="25" spans="1:2">
      <c r="A25" s="2" t="s">
        <v>24</v>
      </c>
      <c r="B25" s="2"/>
    </row>
    <row r="26" spans="1:2">
      <c r="A26" s="2" t="s">
        <v>25</v>
      </c>
      <c r="B26" s="2"/>
    </row>
    <row r="27" spans="1:2" ht="18.600000000000001">
      <c r="A27" s="26" t="s">
        <v>26</v>
      </c>
      <c r="B27" s="26"/>
    </row>
    <row r="28" spans="1:2">
      <c r="A28" s="2" t="s">
        <v>27</v>
      </c>
      <c r="B28" s="2"/>
    </row>
    <row r="29" spans="1:2">
      <c r="A29" s="2" t="s">
        <v>28</v>
      </c>
      <c r="B29" s="2"/>
    </row>
    <row r="30" spans="1:2">
      <c r="A30" s="2" t="s">
        <v>29</v>
      </c>
      <c r="B30" s="2"/>
    </row>
    <row r="31" spans="1:2">
      <c r="A31" s="2" t="s">
        <v>30</v>
      </c>
      <c r="B31" s="2"/>
    </row>
    <row r="32" spans="1:2">
      <c r="A32" s="2" t="s">
        <v>31</v>
      </c>
      <c r="B32" s="2"/>
    </row>
    <row r="33" spans="1:2">
      <c r="A33" s="2" t="s">
        <v>32</v>
      </c>
      <c r="B33" s="2"/>
    </row>
    <row r="34" spans="1:2" ht="18.600000000000001">
      <c r="A34" s="26" t="s">
        <v>33</v>
      </c>
      <c r="B34" s="26"/>
    </row>
    <row r="35" spans="1:2">
      <c r="A35" s="2" t="s">
        <v>34</v>
      </c>
      <c r="B35" s="2"/>
    </row>
    <row r="36" spans="1:2">
      <c r="A36" s="2" t="s">
        <v>35</v>
      </c>
      <c r="B36" s="2"/>
    </row>
    <row r="37" spans="1:2">
      <c r="A37" s="2" t="s">
        <v>36</v>
      </c>
      <c r="B37" s="2"/>
    </row>
    <row r="38" spans="1:2">
      <c r="A38" s="2" t="s">
        <v>37</v>
      </c>
      <c r="B38" s="2"/>
    </row>
    <row r="39" spans="1:2">
      <c r="A39" s="2" t="s">
        <v>38</v>
      </c>
      <c r="B39" s="2"/>
    </row>
    <row r="40" spans="1:2">
      <c r="A40" s="2" t="s">
        <v>39</v>
      </c>
      <c r="B40" s="2"/>
    </row>
    <row r="41" spans="1:2">
      <c r="A41" s="2" t="s">
        <v>40</v>
      </c>
      <c r="B41" s="2"/>
    </row>
    <row r="42" spans="1:2" ht="18.600000000000001">
      <c r="A42" s="26" t="s">
        <v>41</v>
      </c>
      <c r="B42" s="26"/>
    </row>
    <row r="43" spans="1:2">
      <c r="A43" s="2" t="s">
        <v>42</v>
      </c>
      <c r="B43" s="2"/>
    </row>
    <row r="44" spans="1:2">
      <c r="A44" s="2" t="s">
        <v>43</v>
      </c>
      <c r="B44" s="2"/>
    </row>
    <row r="45" spans="1:2">
      <c r="A45" s="2" t="s">
        <v>44</v>
      </c>
      <c r="B45" s="2"/>
    </row>
    <row r="46" spans="1:2">
      <c r="A46" s="2" t="s">
        <v>45</v>
      </c>
      <c r="B46" s="2"/>
    </row>
    <row r="47" spans="1:2">
      <c r="A47" s="2" t="s">
        <v>46</v>
      </c>
      <c r="B47" s="2"/>
    </row>
    <row r="48" spans="1:2">
      <c r="A48" s="2" t="s">
        <v>47</v>
      </c>
      <c r="B48" s="2"/>
    </row>
    <row r="49" spans="1:2">
      <c r="A49" s="2" t="s">
        <v>48</v>
      </c>
      <c r="B49" s="2"/>
    </row>
    <row r="50" spans="1:2">
      <c r="A50" s="2" t="s">
        <v>49</v>
      </c>
      <c r="B50" s="2"/>
    </row>
    <row r="51" spans="1:2">
      <c r="A51" s="2" t="s">
        <v>50</v>
      </c>
      <c r="B51" s="2"/>
    </row>
    <row r="52" spans="1:2">
      <c r="A52" s="2" t="s">
        <v>51</v>
      </c>
      <c r="B52" s="2"/>
    </row>
    <row r="53" spans="1:2">
      <c r="A53" s="2" t="s">
        <v>52</v>
      </c>
      <c r="B53" s="2"/>
    </row>
    <row r="54" spans="1:2">
      <c r="A54" s="2" t="s">
        <v>53</v>
      </c>
      <c r="B54" s="2"/>
    </row>
    <row r="55" spans="1:2">
      <c r="A55" s="2" t="s">
        <v>54</v>
      </c>
      <c r="B55" s="2"/>
    </row>
    <row r="56" spans="1:2">
      <c r="A56" s="2" t="s">
        <v>55</v>
      </c>
      <c r="B56" s="2"/>
    </row>
    <row r="57" spans="1:2">
      <c r="A57" s="2" t="s">
        <v>56</v>
      </c>
      <c r="B57" s="2"/>
    </row>
    <row r="58" spans="1:2">
      <c r="A58" s="2" t="s">
        <v>57</v>
      </c>
      <c r="B58" s="2"/>
    </row>
    <row r="59" spans="1:2">
      <c r="A59" s="2" t="s">
        <v>58</v>
      </c>
      <c r="B59" s="2"/>
    </row>
    <row r="60" spans="1:2" ht="18.600000000000001">
      <c r="A60" s="26" t="s">
        <v>59</v>
      </c>
      <c r="B60" s="26"/>
    </row>
    <row r="61" spans="1:2">
      <c r="A61" s="2" t="s">
        <v>60</v>
      </c>
      <c r="B61" s="2"/>
    </row>
    <row r="62" spans="1:2">
      <c r="A62" s="2" t="s">
        <v>61</v>
      </c>
      <c r="B62" s="2"/>
    </row>
    <row r="63" spans="1:2">
      <c r="A63" s="2" t="s">
        <v>62</v>
      </c>
      <c r="B63" s="2"/>
    </row>
    <row r="64" spans="1:2">
      <c r="A64" s="2" t="s">
        <v>63</v>
      </c>
      <c r="B64" s="2"/>
    </row>
    <row r="65" spans="1:2">
      <c r="A65" s="2" t="s">
        <v>64</v>
      </c>
      <c r="B65" s="2"/>
    </row>
    <row r="66" spans="1:2">
      <c r="A66" s="2" t="s">
        <v>65</v>
      </c>
      <c r="B66" s="2"/>
    </row>
  </sheetData>
  <mergeCells count="8">
    <mergeCell ref="A42:B42"/>
    <mergeCell ref="A60:B60"/>
    <mergeCell ref="A1:B1"/>
    <mergeCell ref="A10:B10"/>
    <mergeCell ref="A22:B22"/>
    <mergeCell ref="A27:B27"/>
    <mergeCell ref="A34:B34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A24F-C607-48AF-9CBC-985DF18697E1}">
  <dimension ref="A1:B66"/>
  <sheetViews>
    <sheetView workbookViewId="0">
      <selection activeCell="E9" sqref="E9"/>
    </sheetView>
  </sheetViews>
  <sheetFormatPr defaultRowHeight="15"/>
  <cols>
    <col min="1" max="1" width="56.28515625" customWidth="1"/>
    <col min="2" max="2" width="32" customWidth="1"/>
  </cols>
  <sheetData>
    <row r="1" spans="1:2" ht="33.75">
      <c r="A1" s="27" t="s">
        <v>66</v>
      </c>
      <c r="B1" s="27"/>
    </row>
    <row r="2" spans="1:2" ht="18.75">
      <c r="A2" s="26" t="s">
        <v>67</v>
      </c>
      <c r="B2" s="26"/>
    </row>
    <row r="3" spans="1:2">
      <c r="A3" s="2" t="s">
        <v>2</v>
      </c>
      <c r="B3" s="2"/>
    </row>
    <row r="4" spans="1:2">
      <c r="A4" s="2" t="s">
        <v>3</v>
      </c>
      <c r="B4" s="2"/>
    </row>
    <row r="5" spans="1:2">
      <c r="A5" s="2" t="s">
        <v>4</v>
      </c>
      <c r="B5" s="2"/>
    </row>
    <row r="6" spans="1:2">
      <c r="A6" s="2" t="s">
        <v>5</v>
      </c>
      <c r="B6" s="2"/>
    </row>
    <row r="7" spans="1:2">
      <c r="A7" s="2" t="s">
        <v>6</v>
      </c>
      <c r="B7" s="2"/>
    </row>
    <row r="8" spans="1:2">
      <c r="A8" s="2" t="s">
        <v>7</v>
      </c>
      <c r="B8" s="2"/>
    </row>
    <row r="9" spans="1:2">
      <c r="A9" s="2" t="s">
        <v>8</v>
      </c>
      <c r="B9" s="2"/>
    </row>
    <row r="10" spans="1:2" ht="18.75">
      <c r="A10" s="26" t="s">
        <v>9</v>
      </c>
      <c r="B10" s="26"/>
    </row>
    <row r="11" spans="1:2">
      <c r="A11" s="3" t="s">
        <v>10</v>
      </c>
      <c r="B11" s="4"/>
    </row>
    <row r="12" spans="1:2">
      <c r="A12" s="3" t="s">
        <v>11</v>
      </c>
      <c r="B12" s="4"/>
    </row>
    <row r="13" spans="1:2">
      <c r="A13" s="3" t="s">
        <v>12</v>
      </c>
      <c r="B13" s="4"/>
    </row>
    <row r="14" spans="1:2">
      <c r="A14" s="2" t="s">
        <v>13</v>
      </c>
      <c r="B14" s="2"/>
    </row>
    <row r="15" spans="1:2">
      <c r="A15" s="2" t="s">
        <v>14</v>
      </c>
      <c r="B15" s="2"/>
    </row>
    <row r="16" spans="1:2">
      <c r="A16" s="2" t="s">
        <v>15</v>
      </c>
      <c r="B16" s="2"/>
    </row>
    <row r="17" spans="1:2">
      <c r="A17" s="2" t="s">
        <v>16</v>
      </c>
      <c r="B17" s="2"/>
    </row>
    <row r="18" spans="1:2">
      <c r="A18" s="2" t="s">
        <v>17</v>
      </c>
      <c r="B18" s="2"/>
    </row>
    <row r="19" spans="1:2">
      <c r="A19" s="2" t="s">
        <v>18</v>
      </c>
      <c r="B19" s="2"/>
    </row>
    <row r="20" spans="1:2">
      <c r="A20" s="2" t="s">
        <v>19</v>
      </c>
      <c r="B20" s="2"/>
    </row>
    <row r="21" spans="1:2">
      <c r="A21" s="2" t="s">
        <v>20</v>
      </c>
      <c r="B21" s="2"/>
    </row>
    <row r="22" spans="1:2" ht="18.75">
      <c r="A22" s="26" t="s">
        <v>21</v>
      </c>
      <c r="B22" s="26"/>
    </row>
    <row r="23" spans="1:2">
      <c r="A23" s="2" t="s">
        <v>22</v>
      </c>
      <c r="B23" s="2"/>
    </row>
    <row r="24" spans="1:2">
      <c r="A24" s="2" t="s">
        <v>23</v>
      </c>
      <c r="B24" s="2"/>
    </row>
    <row r="25" spans="1:2">
      <c r="A25" s="2" t="s">
        <v>24</v>
      </c>
      <c r="B25" s="2"/>
    </row>
    <row r="26" spans="1:2">
      <c r="A26" s="2" t="s">
        <v>25</v>
      </c>
      <c r="B26" s="2"/>
    </row>
    <row r="27" spans="1:2" ht="18.75">
      <c r="A27" s="26" t="s">
        <v>26</v>
      </c>
      <c r="B27" s="26"/>
    </row>
    <row r="28" spans="1:2">
      <c r="A28" s="2" t="s">
        <v>27</v>
      </c>
      <c r="B28" s="2"/>
    </row>
    <row r="29" spans="1:2">
      <c r="A29" s="2" t="s">
        <v>28</v>
      </c>
      <c r="B29" s="2"/>
    </row>
    <row r="30" spans="1:2">
      <c r="A30" s="2" t="s">
        <v>29</v>
      </c>
      <c r="B30" s="2"/>
    </row>
    <row r="31" spans="1:2">
      <c r="A31" s="2" t="s">
        <v>68</v>
      </c>
      <c r="B31" s="2"/>
    </row>
    <row r="32" spans="1:2">
      <c r="A32" s="2" t="s">
        <v>69</v>
      </c>
      <c r="B32" s="2"/>
    </row>
    <row r="33" spans="1:2">
      <c r="A33" s="2" t="s">
        <v>32</v>
      </c>
      <c r="B33" s="2"/>
    </row>
    <row r="34" spans="1:2" ht="18.75">
      <c r="A34" s="26" t="s">
        <v>33</v>
      </c>
      <c r="B34" s="26"/>
    </row>
    <row r="35" spans="1:2">
      <c r="A35" s="2" t="s">
        <v>34</v>
      </c>
      <c r="B35" s="2"/>
    </row>
    <row r="36" spans="1:2">
      <c r="A36" s="2" t="s">
        <v>35</v>
      </c>
      <c r="B36" s="2"/>
    </row>
    <row r="37" spans="1:2">
      <c r="A37" s="2" t="s">
        <v>70</v>
      </c>
      <c r="B37" s="2"/>
    </row>
    <row r="38" spans="1:2">
      <c r="A38" s="2" t="s">
        <v>37</v>
      </c>
      <c r="B38" s="2"/>
    </row>
    <row r="39" spans="1:2">
      <c r="A39" s="2" t="s">
        <v>71</v>
      </c>
      <c r="B39" s="2"/>
    </row>
    <row r="40" spans="1:2">
      <c r="A40" s="2" t="s">
        <v>39</v>
      </c>
      <c r="B40" s="2"/>
    </row>
    <row r="41" spans="1:2">
      <c r="A41" s="2" t="s">
        <v>40</v>
      </c>
      <c r="B41" s="2"/>
    </row>
    <row r="42" spans="1:2" ht="18.75">
      <c r="A42" s="26" t="s">
        <v>41</v>
      </c>
      <c r="B42" s="26"/>
    </row>
    <row r="43" spans="1:2">
      <c r="A43" s="2" t="s">
        <v>72</v>
      </c>
      <c r="B43" s="2"/>
    </row>
    <row r="44" spans="1:2">
      <c r="A44" s="2" t="s">
        <v>43</v>
      </c>
      <c r="B44" s="2"/>
    </row>
    <row r="45" spans="1:2">
      <c r="A45" s="2" t="s">
        <v>44</v>
      </c>
      <c r="B45" s="2"/>
    </row>
    <row r="46" spans="1:2">
      <c r="A46" s="2" t="s">
        <v>45</v>
      </c>
      <c r="B46" s="2"/>
    </row>
    <row r="47" spans="1:2">
      <c r="A47" s="2" t="s">
        <v>46</v>
      </c>
      <c r="B47" s="2"/>
    </row>
    <row r="48" spans="1:2">
      <c r="A48" s="2" t="s">
        <v>47</v>
      </c>
      <c r="B48" s="2"/>
    </row>
    <row r="49" spans="1:2">
      <c r="A49" s="2" t="s">
        <v>48</v>
      </c>
      <c r="B49" s="2"/>
    </row>
    <row r="50" spans="1:2">
      <c r="A50" s="2" t="s">
        <v>49</v>
      </c>
      <c r="B50" s="2"/>
    </row>
    <row r="51" spans="1:2">
      <c r="A51" s="2" t="s">
        <v>50</v>
      </c>
      <c r="B51" s="2"/>
    </row>
    <row r="52" spans="1:2">
      <c r="A52" s="2" t="s">
        <v>51</v>
      </c>
      <c r="B52" s="2"/>
    </row>
    <row r="53" spans="1:2">
      <c r="A53" s="2" t="s">
        <v>52</v>
      </c>
      <c r="B53" s="2"/>
    </row>
    <row r="54" spans="1:2">
      <c r="A54" s="2" t="s">
        <v>53</v>
      </c>
      <c r="B54" s="2"/>
    </row>
    <row r="55" spans="1:2">
      <c r="A55" s="2" t="s">
        <v>54</v>
      </c>
      <c r="B55" s="2"/>
    </row>
    <row r="56" spans="1:2">
      <c r="A56" s="2" t="s">
        <v>55</v>
      </c>
      <c r="B56" s="2"/>
    </row>
    <row r="57" spans="1:2">
      <c r="A57" s="2" t="s">
        <v>56</v>
      </c>
      <c r="B57" s="2"/>
    </row>
    <row r="58" spans="1:2">
      <c r="A58" s="2" t="s">
        <v>57</v>
      </c>
      <c r="B58" s="2"/>
    </row>
    <row r="59" spans="1:2">
      <c r="A59" s="2" t="s">
        <v>58</v>
      </c>
      <c r="B59" s="2"/>
    </row>
    <row r="60" spans="1:2" ht="18.75">
      <c r="A60" s="26" t="s">
        <v>59</v>
      </c>
      <c r="B60" s="26"/>
    </row>
    <row r="61" spans="1:2">
      <c r="A61" s="2" t="s">
        <v>60</v>
      </c>
      <c r="B61" s="2"/>
    </row>
    <row r="62" spans="1:2">
      <c r="A62" s="2" t="s">
        <v>61</v>
      </c>
      <c r="B62" s="2"/>
    </row>
    <row r="63" spans="1:2">
      <c r="A63" s="2" t="s">
        <v>62</v>
      </c>
      <c r="B63" s="2"/>
    </row>
    <row r="64" spans="1:2">
      <c r="A64" s="2" t="s">
        <v>63</v>
      </c>
      <c r="B64" s="2"/>
    </row>
    <row r="65" spans="1:2">
      <c r="A65" s="2" t="s">
        <v>64</v>
      </c>
      <c r="B65" s="2"/>
    </row>
    <row r="66" spans="1:2">
      <c r="A66" s="2" t="s">
        <v>65</v>
      </c>
      <c r="B66" s="2"/>
    </row>
  </sheetData>
  <mergeCells count="8">
    <mergeCell ref="A42:B42"/>
    <mergeCell ref="A60:B60"/>
    <mergeCell ref="A1:B1"/>
    <mergeCell ref="A2:B2"/>
    <mergeCell ref="A10:B10"/>
    <mergeCell ref="A22:B22"/>
    <mergeCell ref="A27:B27"/>
    <mergeCell ref="A34:B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766C-032D-4AA9-85ED-D806A191392F}">
  <dimension ref="A1:B49"/>
  <sheetViews>
    <sheetView workbookViewId="0"/>
  </sheetViews>
  <sheetFormatPr defaultRowHeight="15"/>
  <cols>
    <col min="1" max="1" width="56.28515625" customWidth="1"/>
    <col min="2" max="2" width="32" customWidth="1"/>
  </cols>
  <sheetData>
    <row r="1" spans="1:2" ht="33.75">
      <c r="A1" s="27" t="s">
        <v>73</v>
      </c>
      <c r="B1" s="27"/>
    </row>
    <row r="2" spans="1:2" ht="18.75">
      <c r="A2" s="26" t="s">
        <v>74</v>
      </c>
      <c r="B2" s="26"/>
    </row>
    <row r="3" spans="1:2">
      <c r="A3" s="2" t="s">
        <v>2</v>
      </c>
      <c r="B3" s="2"/>
    </row>
    <row r="4" spans="1:2">
      <c r="A4" s="2" t="s">
        <v>3</v>
      </c>
      <c r="B4" s="2"/>
    </row>
    <row r="5" spans="1:2">
      <c r="A5" s="2" t="s">
        <v>75</v>
      </c>
      <c r="B5" s="2"/>
    </row>
    <row r="6" spans="1:2">
      <c r="A6" s="2" t="s">
        <v>5</v>
      </c>
      <c r="B6" s="2"/>
    </row>
    <row r="7" spans="1:2">
      <c r="A7" s="2" t="s">
        <v>6</v>
      </c>
      <c r="B7" s="2"/>
    </row>
    <row r="8" spans="1:2">
      <c r="A8" s="2" t="s">
        <v>76</v>
      </c>
      <c r="B8" s="2"/>
    </row>
    <row r="9" spans="1:2">
      <c r="A9" s="2" t="s">
        <v>8</v>
      </c>
      <c r="B9" s="2"/>
    </row>
    <row r="10" spans="1:2" ht="18.75">
      <c r="A10" s="26" t="s">
        <v>9</v>
      </c>
      <c r="B10" s="26"/>
    </row>
    <row r="11" spans="1:2">
      <c r="A11" s="3" t="s">
        <v>10</v>
      </c>
      <c r="B11" s="4"/>
    </row>
    <row r="12" spans="1:2">
      <c r="A12" s="3" t="s">
        <v>77</v>
      </c>
      <c r="B12" s="4"/>
    </row>
    <row r="13" spans="1:2">
      <c r="A13" s="3" t="s">
        <v>12</v>
      </c>
      <c r="B13" s="4"/>
    </row>
    <row r="14" spans="1:2">
      <c r="A14" s="2" t="s">
        <v>13</v>
      </c>
      <c r="B14" s="2"/>
    </row>
    <row r="15" spans="1:2">
      <c r="A15" s="2" t="s">
        <v>14</v>
      </c>
      <c r="B15" s="2"/>
    </row>
    <row r="16" spans="1:2">
      <c r="A16" s="2" t="s">
        <v>15</v>
      </c>
      <c r="B16" s="2"/>
    </row>
    <row r="17" spans="1:2">
      <c r="A17" s="2" t="s">
        <v>16</v>
      </c>
      <c r="B17" s="2"/>
    </row>
    <row r="18" spans="1:2">
      <c r="A18" s="2" t="s">
        <v>17</v>
      </c>
      <c r="B18" s="2"/>
    </row>
    <row r="19" spans="1:2">
      <c r="A19" s="2" t="s">
        <v>18</v>
      </c>
      <c r="B19" s="2"/>
    </row>
    <row r="20" spans="1:2">
      <c r="A20" s="2" t="s">
        <v>19</v>
      </c>
      <c r="B20" s="2"/>
    </row>
    <row r="21" spans="1:2">
      <c r="A21" s="2" t="s">
        <v>20</v>
      </c>
      <c r="B21" s="2"/>
    </row>
    <row r="22" spans="1:2" ht="18.75">
      <c r="A22" s="26" t="s">
        <v>21</v>
      </c>
      <c r="B22" s="26"/>
    </row>
    <row r="23" spans="1:2">
      <c r="A23" s="2" t="s">
        <v>78</v>
      </c>
      <c r="B23" s="2"/>
    </row>
    <row r="24" spans="1:2">
      <c r="A24" s="2" t="s">
        <v>79</v>
      </c>
      <c r="B24" s="2"/>
    </row>
    <row r="25" spans="1:2">
      <c r="A25" s="2" t="s">
        <v>24</v>
      </c>
      <c r="B25" s="2"/>
    </row>
    <row r="26" spans="1:2">
      <c r="A26" s="2" t="s">
        <v>25</v>
      </c>
      <c r="B26" s="2"/>
    </row>
    <row r="27" spans="1:2" ht="18.75">
      <c r="A27" s="26" t="s">
        <v>26</v>
      </c>
      <c r="B27" s="26"/>
    </row>
    <row r="28" spans="1:2">
      <c r="A28" s="2" t="s">
        <v>27</v>
      </c>
      <c r="B28" s="2"/>
    </row>
    <row r="29" spans="1:2">
      <c r="A29" s="2" t="s">
        <v>29</v>
      </c>
      <c r="B29" s="2"/>
    </row>
    <row r="30" spans="1:2">
      <c r="A30" s="2" t="s">
        <v>68</v>
      </c>
      <c r="B30" s="2"/>
    </row>
    <row r="31" spans="1:2">
      <c r="A31" s="2" t="s">
        <v>69</v>
      </c>
      <c r="B31" s="2"/>
    </row>
    <row r="32" spans="1:2">
      <c r="A32" s="2" t="s">
        <v>32</v>
      </c>
      <c r="B32" s="2"/>
    </row>
    <row r="33" spans="1:2">
      <c r="A33" s="2" t="s">
        <v>80</v>
      </c>
      <c r="B33" s="2"/>
    </row>
    <row r="34" spans="1:2" ht="18.75">
      <c r="A34" s="26" t="s">
        <v>81</v>
      </c>
      <c r="B34" s="26"/>
    </row>
    <row r="35" spans="1:2">
      <c r="A35" s="2" t="s">
        <v>34</v>
      </c>
      <c r="B35" s="2"/>
    </row>
    <row r="36" spans="1:2">
      <c r="A36" s="2" t="s">
        <v>37</v>
      </c>
      <c r="B36" s="2"/>
    </row>
    <row r="37" spans="1:2">
      <c r="A37" s="2" t="s">
        <v>40</v>
      </c>
      <c r="B37" s="2"/>
    </row>
    <row r="38" spans="1:2">
      <c r="A38" s="2" t="s">
        <v>82</v>
      </c>
      <c r="B38" s="2"/>
    </row>
    <row r="39" spans="1:2" ht="18.75">
      <c r="A39" s="26" t="s">
        <v>41</v>
      </c>
      <c r="B39" s="26"/>
    </row>
    <row r="40" spans="1:2">
      <c r="A40" s="2" t="s">
        <v>83</v>
      </c>
      <c r="B40" s="2"/>
    </row>
    <row r="41" spans="1:2">
      <c r="A41" s="2" t="s">
        <v>58</v>
      </c>
      <c r="B41" s="2"/>
    </row>
    <row r="42" spans="1:2">
      <c r="A42" s="2" t="s">
        <v>84</v>
      </c>
      <c r="B42" s="2"/>
    </row>
    <row r="43" spans="1:2" ht="18.75">
      <c r="A43" s="26" t="s">
        <v>59</v>
      </c>
      <c r="B43" s="26"/>
    </row>
    <row r="44" spans="1:2">
      <c r="A44" s="2" t="s">
        <v>60</v>
      </c>
      <c r="B44" s="2"/>
    </row>
    <row r="45" spans="1:2">
      <c r="A45" s="2" t="s">
        <v>61</v>
      </c>
      <c r="B45" s="2"/>
    </row>
    <row r="46" spans="1:2">
      <c r="A46" s="2" t="s">
        <v>62</v>
      </c>
      <c r="B46" s="2"/>
    </row>
    <row r="47" spans="1:2">
      <c r="A47" s="2" t="s">
        <v>63</v>
      </c>
      <c r="B47" s="2"/>
    </row>
    <row r="48" spans="1:2">
      <c r="A48" s="2" t="s">
        <v>64</v>
      </c>
      <c r="B48" s="2"/>
    </row>
    <row r="49" spans="1:2">
      <c r="A49" s="2" t="s">
        <v>65</v>
      </c>
      <c r="B49" s="2"/>
    </row>
  </sheetData>
  <mergeCells count="8">
    <mergeCell ref="A39:B39"/>
    <mergeCell ref="A43:B43"/>
    <mergeCell ref="A1:B1"/>
    <mergeCell ref="A2:B2"/>
    <mergeCell ref="A10:B10"/>
    <mergeCell ref="A22:B22"/>
    <mergeCell ref="A27:B27"/>
    <mergeCell ref="A34:B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6CB6-D095-4DBC-ACD3-AC64DB003148}">
  <dimension ref="A1:H22"/>
  <sheetViews>
    <sheetView tabSelected="1" workbookViewId="0">
      <selection activeCell="I13" sqref="I13"/>
    </sheetView>
  </sheetViews>
  <sheetFormatPr defaultRowHeight="14.45"/>
  <cols>
    <col min="1" max="1" width="12.140625" customWidth="1"/>
    <col min="2" max="2" width="16.7109375" bestFit="1" customWidth="1"/>
    <col min="3" max="3" width="12.85546875" bestFit="1" customWidth="1"/>
    <col min="4" max="4" width="13.5703125" customWidth="1"/>
    <col min="5" max="5" width="31" customWidth="1"/>
    <col min="7" max="7" width="9.42578125" bestFit="1" customWidth="1"/>
    <col min="8" max="8" width="16.7109375" bestFit="1" customWidth="1"/>
  </cols>
  <sheetData>
    <row r="1" spans="1:8" ht="21">
      <c r="A1" s="28" t="s">
        <v>85</v>
      </c>
      <c r="B1" s="28"/>
      <c r="C1" s="28"/>
      <c r="D1" s="28"/>
      <c r="E1" s="28"/>
      <c r="G1" s="28" t="s">
        <v>86</v>
      </c>
      <c r="H1" s="28"/>
    </row>
    <row r="2" spans="1:8" ht="18.600000000000001">
      <c r="A2" s="15" t="s">
        <v>87</v>
      </c>
      <c r="B2" s="15" t="s">
        <v>88</v>
      </c>
      <c r="C2" s="15" t="s">
        <v>89</v>
      </c>
      <c r="D2" s="15" t="s">
        <v>90</v>
      </c>
      <c r="E2" s="15" t="s">
        <v>91</v>
      </c>
      <c r="G2" s="16" t="s">
        <v>87</v>
      </c>
      <c r="H2" s="16" t="s">
        <v>92</v>
      </c>
    </row>
    <row r="3" spans="1:8">
      <c r="A3" s="16" t="s">
        <v>93</v>
      </c>
      <c r="B3" s="2" t="s">
        <v>94</v>
      </c>
      <c r="C3" s="2"/>
      <c r="D3" s="2"/>
      <c r="E3" s="2"/>
      <c r="G3" s="16" t="s">
        <v>87</v>
      </c>
      <c r="H3" s="16" t="s">
        <v>95</v>
      </c>
    </row>
    <row r="4" spans="1:8">
      <c r="A4" s="16" t="s">
        <v>93</v>
      </c>
      <c r="B4" s="2" t="s">
        <v>94</v>
      </c>
      <c r="C4" s="2"/>
      <c r="D4" s="2"/>
      <c r="E4" s="2"/>
      <c r="G4" s="16" t="s">
        <v>87</v>
      </c>
      <c r="H4" s="2"/>
    </row>
    <row r="5" spans="1:8">
      <c r="A5" s="16" t="s">
        <v>93</v>
      </c>
      <c r="B5" s="2" t="s">
        <v>94</v>
      </c>
      <c r="C5" s="2"/>
      <c r="D5" s="2"/>
      <c r="E5" s="2"/>
    </row>
    <row r="6" spans="1:8">
      <c r="A6" s="16" t="s">
        <v>93</v>
      </c>
      <c r="B6" s="2" t="s">
        <v>94</v>
      </c>
      <c r="C6" s="2"/>
      <c r="D6" s="2"/>
      <c r="E6" s="2"/>
      <c r="G6" s="2" t="s">
        <v>96</v>
      </c>
      <c r="H6" s="2" t="s">
        <v>94</v>
      </c>
    </row>
    <row r="7" spans="1:8">
      <c r="A7" s="16" t="s">
        <v>93</v>
      </c>
      <c r="B7" s="2" t="s">
        <v>94</v>
      </c>
      <c r="C7" s="2"/>
      <c r="D7" s="2"/>
      <c r="E7" s="2"/>
      <c r="G7" s="2" t="s">
        <v>97</v>
      </c>
      <c r="H7" s="2" t="s">
        <v>94</v>
      </c>
    </row>
    <row r="8" spans="1:8">
      <c r="A8" s="16" t="s">
        <v>93</v>
      </c>
      <c r="B8" s="2" t="s">
        <v>94</v>
      </c>
      <c r="C8" s="2"/>
      <c r="D8" s="2"/>
      <c r="E8" s="2"/>
    </row>
    <row r="9" spans="1:8">
      <c r="A9" s="16" t="s">
        <v>93</v>
      </c>
      <c r="B9" s="2" t="s">
        <v>94</v>
      </c>
      <c r="C9" s="2"/>
      <c r="D9" s="2"/>
      <c r="E9" s="2"/>
    </row>
    <row r="10" spans="1:8">
      <c r="A10" s="16" t="s">
        <v>93</v>
      </c>
      <c r="B10" s="2" t="s">
        <v>94</v>
      </c>
      <c r="C10" s="2"/>
      <c r="D10" s="2"/>
      <c r="E10" s="2"/>
    </row>
    <row r="11" spans="1:8">
      <c r="A11" s="16" t="s">
        <v>93</v>
      </c>
      <c r="B11" s="2" t="s">
        <v>94</v>
      </c>
      <c r="C11" s="2"/>
      <c r="D11" s="2"/>
      <c r="E11" s="2"/>
    </row>
    <row r="12" spans="1:8">
      <c r="A12" s="16" t="s">
        <v>93</v>
      </c>
      <c r="B12" s="2" t="s">
        <v>94</v>
      </c>
      <c r="C12" s="2"/>
      <c r="D12" s="2"/>
      <c r="E12" s="2"/>
    </row>
    <row r="13" spans="1:8">
      <c r="A13" s="16" t="s">
        <v>93</v>
      </c>
      <c r="B13" s="2" t="s">
        <v>94</v>
      </c>
      <c r="C13" s="2"/>
      <c r="D13" s="2"/>
      <c r="E13" s="2"/>
    </row>
    <row r="14" spans="1:8">
      <c r="A14" s="16" t="s">
        <v>93</v>
      </c>
      <c r="B14" s="2" t="s">
        <v>94</v>
      </c>
      <c r="C14" s="2"/>
      <c r="D14" s="2"/>
      <c r="E14" s="2"/>
    </row>
    <row r="15" spans="1:8">
      <c r="A15" s="16" t="s">
        <v>93</v>
      </c>
      <c r="B15" s="2" t="s">
        <v>94</v>
      </c>
      <c r="C15" s="2"/>
      <c r="D15" s="2"/>
      <c r="E15" s="2"/>
    </row>
    <row r="16" spans="1:8">
      <c r="A16" s="16" t="s">
        <v>93</v>
      </c>
      <c r="B16" s="2" t="s">
        <v>94</v>
      </c>
      <c r="C16" s="2"/>
      <c r="D16" s="2"/>
      <c r="E16" s="2"/>
    </row>
    <row r="17" spans="1:5">
      <c r="A17" s="16" t="s">
        <v>93</v>
      </c>
      <c r="B17" s="2" t="s">
        <v>94</v>
      </c>
      <c r="C17" s="2"/>
      <c r="D17" s="2"/>
      <c r="E17" s="2"/>
    </row>
    <row r="18" spans="1:5">
      <c r="A18" s="16" t="s">
        <v>93</v>
      </c>
      <c r="B18" s="2" t="s">
        <v>94</v>
      </c>
      <c r="C18" s="2"/>
      <c r="D18" s="2"/>
      <c r="E18" s="2"/>
    </row>
    <row r="19" spans="1:5">
      <c r="A19" s="16" t="s">
        <v>93</v>
      </c>
      <c r="B19" s="2" t="s">
        <v>94</v>
      </c>
      <c r="C19" s="2"/>
      <c r="D19" s="2"/>
      <c r="E19" s="2"/>
    </row>
    <row r="20" spans="1:5">
      <c r="A20" s="16" t="s">
        <v>93</v>
      </c>
      <c r="B20" s="2" t="s">
        <v>94</v>
      </c>
      <c r="C20" s="2"/>
      <c r="D20" s="2"/>
      <c r="E20" s="2"/>
    </row>
    <row r="21" spans="1:5">
      <c r="A21" s="16" t="s">
        <v>93</v>
      </c>
      <c r="B21" s="2" t="s">
        <v>94</v>
      </c>
      <c r="C21" s="2"/>
      <c r="D21" s="2"/>
      <c r="E21" s="2"/>
    </row>
    <row r="22" spans="1:5">
      <c r="A22" s="16" t="s">
        <v>93</v>
      </c>
      <c r="B22" s="2" t="s">
        <v>94</v>
      </c>
      <c r="C22" s="2"/>
      <c r="D22" s="2"/>
      <c r="E22" s="2"/>
    </row>
  </sheetData>
  <mergeCells count="2">
    <mergeCell ref="A1:E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6CC1-C998-49E7-A73C-F9B8360D25F4}">
  <sheetPr>
    <pageSetUpPr fitToPage="1"/>
  </sheetPr>
  <dimension ref="A1:J36"/>
  <sheetViews>
    <sheetView workbookViewId="0">
      <selection activeCell="E1" sqref="A1:G1"/>
    </sheetView>
  </sheetViews>
  <sheetFormatPr defaultRowHeight="14.45"/>
  <cols>
    <col min="1" max="1" width="19" bestFit="1" customWidth="1"/>
    <col min="2" max="2" width="17.140625" bestFit="1" customWidth="1"/>
    <col min="3" max="3" width="12.5703125" bestFit="1" customWidth="1"/>
    <col min="4" max="4" width="26.42578125" bestFit="1" customWidth="1"/>
    <col min="5" max="5" width="5.140625" bestFit="1" customWidth="1"/>
    <col min="6" max="6" width="17.140625" customWidth="1"/>
    <col min="7" max="7" width="11.140625" bestFit="1" customWidth="1"/>
  </cols>
  <sheetData>
    <row r="1" spans="1:10" ht="21">
      <c r="A1" s="28" t="s">
        <v>85</v>
      </c>
      <c r="B1" s="28"/>
      <c r="C1" s="28"/>
      <c r="D1" s="28"/>
      <c r="E1" s="28"/>
      <c r="F1" s="28"/>
      <c r="G1" s="28"/>
    </row>
    <row r="2" spans="1:10" ht="18.75">
      <c r="A2" s="25" t="s">
        <v>98</v>
      </c>
      <c r="B2" s="25" t="s">
        <v>99</v>
      </c>
      <c r="C2" s="25" t="s">
        <v>100</v>
      </c>
      <c r="D2" s="25" t="s">
        <v>101</v>
      </c>
      <c r="E2" s="25" t="s">
        <v>102</v>
      </c>
      <c r="F2" s="25"/>
      <c r="G2" s="25" t="s">
        <v>103</v>
      </c>
      <c r="I2" s="19"/>
      <c r="J2" s="20"/>
    </row>
    <row r="3" spans="1:10" ht="18.75">
      <c r="A3" s="21"/>
      <c r="B3" s="21"/>
      <c r="C3" s="21"/>
      <c r="D3" s="21"/>
      <c r="E3" s="22"/>
      <c r="F3" s="21"/>
      <c r="G3" s="21"/>
      <c r="I3" s="19"/>
      <c r="J3" s="20"/>
    </row>
    <row r="4" spans="1:10" ht="18.75">
      <c r="A4" s="21"/>
      <c r="B4" s="21"/>
      <c r="C4" s="21"/>
      <c r="D4" s="21"/>
      <c r="E4" s="22"/>
      <c r="F4" s="21"/>
      <c r="G4" s="21"/>
      <c r="I4" s="19"/>
      <c r="J4" s="20"/>
    </row>
    <row r="5" spans="1:10" ht="18.75">
      <c r="A5" s="21"/>
      <c r="B5" s="21"/>
      <c r="C5" s="21"/>
      <c r="D5" s="21"/>
      <c r="E5" s="22"/>
      <c r="F5" s="21"/>
      <c r="G5" s="21"/>
      <c r="I5" s="19"/>
      <c r="J5" s="20"/>
    </row>
    <row r="6" spans="1:10" ht="18.75">
      <c r="A6" s="21"/>
      <c r="B6" s="21"/>
      <c r="C6" s="21"/>
      <c r="D6" s="21"/>
      <c r="E6" s="22"/>
      <c r="F6" s="21"/>
      <c r="G6" s="21"/>
      <c r="I6" s="19"/>
      <c r="J6" s="20"/>
    </row>
    <row r="7" spans="1:10" ht="18.75">
      <c r="A7" s="21"/>
      <c r="B7" s="21"/>
      <c r="C7" s="21"/>
      <c r="D7" s="21"/>
      <c r="E7" s="22"/>
      <c r="F7" s="21"/>
      <c r="G7" s="21"/>
      <c r="I7" s="19"/>
      <c r="J7" s="20"/>
    </row>
    <row r="8" spans="1:10" ht="18.75">
      <c r="A8" s="21"/>
      <c r="B8" s="21"/>
      <c r="C8" s="21"/>
      <c r="D8" s="21"/>
      <c r="E8" s="22"/>
      <c r="F8" s="21"/>
      <c r="G8" s="21"/>
      <c r="I8" s="19"/>
      <c r="J8" s="20"/>
    </row>
    <row r="9" spans="1:10" ht="18.75">
      <c r="A9" s="21"/>
      <c r="B9" s="21"/>
      <c r="C9" s="21"/>
      <c r="D9" s="21"/>
      <c r="E9" s="22"/>
      <c r="F9" s="21"/>
      <c r="G9" s="21"/>
      <c r="I9" s="19"/>
      <c r="J9" s="20"/>
    </row>
    <row r="10" spans="1:10" ht="18.75">
      <c r="A10" s="21"/>
      <c r="B10" s="21"/>
      <c r="C10" s="21"/>
      <c r="D10" s="21"/>
      <c r="E10" s="22"/>
      <c r="F10" s="21"/>
      <c r="G10" s="21"/>
      <c r="I10" s="19"/>
      <c r="J10" s="20"/>
    </row>
    <row r="11" spans="1:10" ht="18.75">
      <c r="A11" s="21"/>
      <c r="B11" s="21"/>
      <c r="C11" s="21"/>
      <c r="D11" s="21"/>
      <c r="E11" s="22"/>
      <c r="F11" s="21"/>
      <c r="G11" s="21"/>
      <c r="I11" s="19"/>
      <c r="J11" s="20"/>
    </row>
    <row r="12" spans="1:10" ht="18.75">
      <c r="A12" s="21"/>
      <c r="B12" s="21"/>
      <c r="C12" s="21"/>
      <c r="D12" s="21"/>
      <c r="E12" s="22"/>
      <c r="F12" s="21"/>
      <c r="G12" s="21"/>
      <c r="I12" s="19"/>
      <c r="J12" s="20"/>
    </row>
    <row r="13" spans="1:10" ht="18.75">
      <c r="A13" s="21"/>
      <c r="B13" s="21"/>
      <c r="C13" s="21"/>
      <c r="D13" s="21"/>
      <c r="E13" s="22"/>
      <c r="F13" s="21"/>
      <c r="G13" s="21"/>
      <c r="I13" s="19"/>
      <c r="J13" s="20"/>
    </row>
    <row r="14" spans="1:10" ht="18.75">
      <c r="A14" s="21"/>
      <c r="B14" s="21"/>
      <c r="C14" s="21"/>
      <c r="D14" s="21"/>
      <c r="E14" s="22"/>
      <c r="F14" s="21"/>
      <c r="G14" s="21"/>
      <c r="I14" s="19"/>
      <c r="J14" s="20"/>
    </row>
    <row r="15" spans="1:10" ht="18.75">
      <c r="A15" s="21"/>
      <c r="B15" s="21"/>
      <c r="C15" s="21"/>
      <c r="D15" s="21"/>
      <c r="E15" s="22"/>
      <c r="F15" s="21"/>
      <c r="G15" s="21"/>
      <c r="I15" s="19"/>
      <c r="J15" s="20"/>
    </row>
    <row r="16" spans="1:10" ht="18.75">
      <c r="A16" s="21"/>
      <c r="B16" s="21"/>
      <c r="C16" s="21"/>
      <c r="D16" s="21"/>
      <c r="E16" s="22"/>
      <c r="F16" s="21"/>
      <c r="G16" s="21"/>
      <c r="I16" s="19"/>
      <c r="J16" s="20"/>
    </row>
    <row r="17" spans="1:10" ht="18.75">
      <c r="A17" s="21"/>
      <c r="B17" s="21"/>
      <c r="C17" s="21"/>
      <c r="D17" s="21"/>
      <c r="E17" s="22"/>
      <c r="F17" s="21"/>
      <c r="G17" s="21"/>
      <c r="I17" s="19"/>
      <c r="J17" s="20"/>
    </row>
    <row r="18" spans="1:10" ht="18.75">
      <c r="A18" s="21"/>
      <c r="B18" s="21"/>
      <c r="C18" s="21"/>
      <c r="D18" s="21"/>
      <c r="E18" s="22"/>
      <c r="F18" s="21"/>
      <c r="G18" s="21"/>
      <c r="I18" s="19"/>
      <c r="J18" s="20"/>
    </row>
    <row r="19" spans="1:10" ht="18.75">
      <c r="A19" s="21"/>
      <c r="B19" s="21"/>
      <c r="C19" s="21"/>
      <c r="D19" s="21"/>
      <c r="E19" s="22"/>
      <c r="F19" s="21"/>
      <c r="G19" s="21"/>
      <c r="I19" s="19"/>
      <c r="J19" s="20"/>
    </row>
    <row r="20" spans="1:10" ht="18.75">
      <c r="A20" s="21"/>
      <c r="B20" s="21"/>
      <c r="C20" s="21"/>
      <c r="D20" s="21"/>
      <c r="E20" s="22"/>
      <c r="F20" s="21"/>
      <c r="G20" s="21"/>
      <c r="I20" s="19"/>
      <c r="J20" s="20"/>
    </row>
    <row r="21" spans="1:10" ht="18.75">
      <c r="A21" s="21"/>
      <c r="B21" s="21"/>
      <c r="C21" s="21"/>
      <c r="D21" s="21"/>
      <c r="E21" s="22"/>
      <c r="F21" s="21"/>
      <c r="G21" s="21"/>
      <c r="I21" s="19"/>
      <c r="J21" s="20"/>
    </row>
    <row r="22" spans="1:10" ht="18.75">
      <c r="A22" s="21"/>
      <c r="B22" s="23"/>
      <c r="C22" s="23"/>
      <c r="D22" s="23"/>
      <c r="E22" s="24"/>
      <c r="F22" s="23"/>
      <c r="G22" s="23"/>
    </row>
    <row r="23" spans="1:10" ht="18.75">
      <c r="A23" s="21"/>
      <c r="B23" s="21"/>
      <c r="C23" s="21"/>
      <c r="D23" s="21"/>
      <c r="E23" s="22"/>
      <c r="F23" s="21"/>
      <c r="G23" s="21"/>
    </row>
    <row r="24" spans="1:10" ht="18.75">
      <c r="A24" s="21"/>
      <c r="B24" s="21"/>
      <c r="C24" s="21"/>
      <c r="D24" s="21"/>
      <c r="E24" s="22"/>
      <c r="F24" s="21"/>
      <c r="G24" s="21"/>
    </row>
    <row r="25" spans="1:10" ht="18.75">
      <c r="A25" s="21"/>
      <c r="B25" s="21"/>
      <c r="C25" s="21"/>
      <c r="D25" s="21"/>
      <c r="E25" s="22"/>
      <c r="F25" s="21"/>
      <c r="G25" s="21"/>
    </row>
    <row r="26" spans="1:10" ht="18.75">
      <c r="A26" s="21"/>
      <c r="B26" s="21"/>
      <c r="C26" s="21"/>
      <c r="D26" s="21"/>
      <c r="E26" s="21"/>
      <c r="F26" s="21"/>
      <c r="G26" s="21"/>
    </row>
    <row r="27" spans="1:10" ht="18.75">
      <c r="A27" s="21"/>
      <c r="B27" s="21"/>
      <c r="C27" s="21"/>
      <c r="D27" s="21"/>
      <c r="E27" s="21"/>
      <c r="F27" s="21"/>
      <c r="G27" s="21"/>
    </row>
    <row r="28" spans="1:10" ht="18.75">
      <c r="A28" s="21"/>
      <c r="B28" s="21"/>
      <c r="C28" s="21"/>
      <c r="D28" s="21"/>
      <c r="E28" s="21"/>
      <c r="F28" s="21"/>
      <c r="G28" s="21"/>
    </row>
    <row r="29" spans="1:10" ht="18.75">
      <c r="A29" s="21"/>
      <c r="B29" s="21"/>
      <c r="C29" s="21"/>
      <c r="D29" s="21"/>
      <c r="E29" s="21"/>
      <c r="F29" s="21"/>
      <c r="G29" s="21"/>
    </row>
    <row r="30" spans="1:10" ht="18.75">
      <c r="A30" s="21"/>
      <c r="B30" s="21"/>
      <c r="C30" s="21"/>
      <c r="D30" s="21"/>
      <c r="E30" s="21"/>
      <c r="F30" s="21"/>
      <c r="G30" s="21"/>
    </row>
    <row r="31" spans="1:10" ht="18.75">
      <c r="A31" s="21"/>
      <c r="B31" s="21"/>
      <c r="C31" s="21"/>
      <c r="D31" s="21"/>
      <c r="E31" s="21"/>
      <c r="F31" s="21"/>
      <c r="G31" s="21"/>
    </row>
    <row r="32" spans="1:10" ht="18.75">
      <c r="A32" s="21"/>
      <c r="B32" s="21"/>
      <c r="C32" s="21"/>
      <c r="D32" s="21"/>
      <c r="E32" s="21"/>
      <c r="F32" s="21"/>
      <c r="G32" s="21"/>
    </row>
    <row r="33" spans="1:7" ht="18.75">
      <c r="A33" s="21"/>
      <c r="B33" s="21"/>
      <c r="C33" s="21"/>
      <c r="D33" s="21"/>
      <c r="E33" s="21"/>
      <c r="F33" s="21"/>
      <c r="G33" s="21"/>
    </row>
    <row r="34" spans="1:7" ht="18.75">
      <c r="A34" s="21"/>
      <c r="B34" s="21"/>
      <c r="C34" s="21"/>
      <c r="D34" s="21"/>
      <c r="E34" s="21"/>
      <c r="F34" s="21"/>
      <c r="G34" s="21"/>
    </row>
    <row r="35" spans="1:7" ht="18.75">
      <c r="A35" s="21"/>
      <c r="B35" s="21"/>
      <c r="C35" s="21"/>
      <c r="D35" s="21"/>
      <c r="E35" s="21"/>
      <c r="F35" s="21"/>
      <c r="G35" s="21"/>
    </row>
    <row r="36" spans="1:7" ht="18.75">
      <c r="A36" s="21"/>
      <c r="B36" s="21"/>
      <c r="C36" s="21"/>
      <c r="D36" s="21"/>
      <c r="E36" s="21"/>
      <c r="F36" s="21"/>
      <c r="G36" s="21"/>
    </row>
  </sheetData>
  <sortState xmlns:xlrd2="http://schemas.microsoft.com/office/spreadsheetml/2017/richdata2" ref="A3:G25">
    <sortCondition ref="B3:B25"/>
  </sortState>
  <mergeCells count="1">
    <mergeCell ref="A1:G1"/>
  </mergeCells>
  <pageMargins left="0.25" right="0.25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147A-4449-48E3-B05B-4E59F32C0FBF}">
  <dimension ref="A1:G30"/>
  <sheetViews>
    <sheetView topLeftCell="A21" workbookViewId="0"/>
  </sheetViews>
  <sheetFormatPr defaultRowHeight="14.45"/>
  <cols>
    <col min="1" max="1" width="27.140625" customWidth="1"/>
    <col min="2" max="2" width="25.5703125" customWidth="1"/>
  </cols>
  <sheetData>
    <row r="1" spans="1:7" ht="21">
      <c r="A1" s="28" t="s">
        <v>85</v>
      </c>
      <c r="B1" s="28"/>
      <c r="C1" s="17"/>
      <c r="D1" s="17"/>
      <c r="E1" s="17"/>
      <c r="F1" s="17"/>
      <c r="G1" s="17"/>
    </row>
    <row r="2" spans="1:7" ht="18.600000000000001">
      <c r="A2" s="14" t="s">
        <v>104</v>
      </c>
      <c r="B2" s="14" t="s">
        <v>105</v>
      </c>
    </row>
    <row r="3" spans="1:7" ht="18.600000000000001">
      <c r="A3" s="18" t="s">
        <v>106</v>
      </c>
      <c r="B3" s="18"/>
    </row>
    <row r="4" spans="1:7" ht="18.600000000000001">
      <c r="A4" s="18" t="s">
        <v>107</v>
      </c>
      <c r="B4" s="18"/>
    </row>
    <row r="5" spans="1:7" ht="18.600000000000001">
      <c r="A5" s="18" t="s">
        <v>44</v>
      </c>
      <c r="B5" s="18"/>
    </row>
    <row r="6" spans="1:7" ht="18.600000000000001">
      <c r="A6" s="18" t="s">
        <v>108</v>
      </c>
      <c r="B6" s="18"/>
    </row>
    <row r="7" spans="1:7" ht="18.600000000000001">
      <c r="A7" s="18" t="s">
        <v>109</v>
      </c>
      <c r="B7" s="18"/>
    </row>
    <row r="8" spans="1:7" ht="18.600000000000001">
      <c r="A8" s="18" t="s">
        <v>46</v>
      </c>
      <c r="B8" s="18"/>
    </row>
    <row r="9" spans="1:7" ht="18.600000000000001">
      <c r="A9" s="18" t="s">
        <v>58</v>
      </c>
      <c r="B9" s="18"/>
    </row>
    <row r="10" spans="1:7" ht="18.600000000000001">
      <c r="A10" s="18" t="s">
        <v>110</v>
      </c>
      <c r="B10" s="18"/>
    </row>
    <row r="11" spans="1:7" ht="18.600000000000001">
      <c r="A11" s="18" t="s">
        <v>111</v>
      </c>
      <c r="B11" s="18"/>
    </row>
    <row r="12" spans="1:7" ht="18.600000000000001">
      <c r="A12" s="18" t="s">
        <v>112</v>
      </c>
      <c r="B12" s="18"/>
    </row>
    <row r="13" spans="1:7" ht="18.600000000000001">
      <c r="A13" s="18" t="s">
        <v>113</v>
      </c>
      <c r="B13" s="18"/>
    </row>
    <row r="14" spans="1:7" ht="18.600000000000001">
      <c r="A14" s="18" t="s">
        <v>114</v>
      </c>
      <c r="B14" s="18"/>
    </row>
    <row r="15" spans="1:7" ht="18.600000000000001">
      <c r="A15" s="18" t="s">
        <v>50</v>
      </c>
      <c r="B15" s="18"/>
    </row>
    <row r="16" spans="1:7" ht="18.600000000000001">
      <c r="A16" s="18" t="s">
        <v>115</v>
      </c>
      <c r="B16" s="18"/>
    </row>
    <row r="17" spans="1:2" ht="18.600000000000001">
      <c r="A17" s="18" t="s">
        <v>38</v>
      </c>
      <c r="B17" s="18"/>
    </row>
    <row r="18" spans="1:2" ht="18.600000000000001">
      <c r="A18" s="18" t="s">
        <v>52</v>
      </c>
      <c r="B18" s="18"/>
    </row>
    <row r="19" spans="1:2" ht="18.600000000000001">
      <c r="A19" s="18" t="s">
        <v>116</v>
      </c>
      <c r="B19" s="18"/>
    </row>
    <row r="20" spans="1:2" ht="18.600000000000001">
      <c r="A20" s="18" t="s">
        <v>117</v>
      </c>
      <c r="B20" s="18"/>
    </row>
    <row r="21" spans="1:2" ht="18.600000000000001">
      <c r="A21" s="18" t="s">
        <v>118</v>
      </c>
      <c r="B21" s="18"/>
    </row>
    <row r="22" spans="1:2" ht="18.600000000000001">
      <c r="A22" s="18" t="s">
        <v>119</v>
      </c>
      <c r="B22" s="18"/>
    </row>
    <row r="23" spans="1:2" ht="18.600000000000001">
      <c r="A23" s="18" t="s">
        <v>120</v>
      </c>
      <c r="B23" s="18"/>
    </row>
    <row r="24" spans="1:2" ht="18.600000000000001">
      <c r="A24" s="18" t="s">
        <v>121</v>
      </c>
      <c r="B24" s="18"/>
    </row>
    <row r="25" spans="1:2" ht="18.600000000000001">
      <c r="A25" s="18" t="s">
        <v>122</v>
      </c>
      <c r="B25" s="18"/>
    </row>
    <row r="26" spans="1:2" ht="18.600000000000001">
      <c r="A26" s="18" t="s">
        <v>123</v>
      </c>
      <c r="B26" s="18"/>
    </row>
    <row r="27" spans="1:2" ht="18.600000000000001">
      <c r="A27" s="18" t="s">
        <v>124</v>
      </c>
      <c r="B27" s="18"/>
    </row>
    <row r="28" spans="1:2" ht="18.600000000000001">
      <c r="A28" s="18" t="s">
        <v>125</v>
      </c>
      <c r="B28" s="18"/>
    </row>
    <row r="29" spans="1:2" ht="18.600000000000001">
      <c r="A29" s="18" t="s">
        <v>126</v>
      </c>
      <c r="B29" s="18"/>
    </row>
    <row r="30" spans="1:2" ht="18.600000000000001">
      <c r="A30" s="18" t="s">
        <v>127</v>
      </c>
      <c r="B30" s="18"/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2ADC-4D6A-4B94-9668-4625D3D00DDF}">
  <dimension ref="A1:J64"/>
  <sheetViews>
    <sheetView workbookViewId="0">
      <selection activeCell="N7" sqref="N7"/>
    </sheetView>
  </sheetViews>
  <sheetFormatPr defaultRowHeight="14.45"/>
  <cols>
    <col min="1" max="1" width="2.42578125" style="8" customWidth="1"/>
    <col min="2" max="2" width="22.42578125" bestFit="1" customWidth="1"/>
    <col min="3" max="3" width="15.42578125" bestFit="1" customWidth="1"/>
    <col min="4" max="4" width="12.5703125" bestFit="1" customWidth="1"/>
    <col min="5" max="5" width="11.7109375" bestFit="1" customWidth="1"/>
    <col min="6" max="6" width="2.42578125" customWidth="1"/>
    <col min="7" max="7" width="26" bestFit="1" customWidth="1"/>
    <col min="8" max="8" width="15.42578125" bestFit="1" customWidth="1"/>
    <col min="9" max="9" width="12.5703125" bestFit="1" customWidth="1"/>
    <col min="10" max="10" width="11.7109375" bestFit="1" customWidth="1"/>
  </cols>
  <sheetData>
    <row r="1" spans="1:10">
      <c r="A1" s="5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20.100000000000001" thickBot="1">
      <c r="A2" s="5" t="s">
        <v>129</v>
      </c>
      <c r="B2" s="7" t="s">
        <v>130</v>
      </c>
      <c r="C2" s="7"/>
      <c r="D2" s="7"/>
      <c r="E2" s="7"/>
      <c r="F2" s="7"/>
      <c r="G2" s="7"/>
      <c r="H2" s="7"/>
      <c r="I2" s="7"/>
      <c r="J2" s="7"/>
    </row>
    <row r="3" spans="1:10" ht="15" thickTop="1"/>
    <row r="4" spans="1:10" ht="17.100000000000001">
      <c r="A4" s="8" t="s">
        <v>131</v>
      </c>
      <c r="B4" s="38" t="s">
        <v>132</v>
      </c>
      <c r="C4" s="41" t="s">
        <v>133</v>
      </c>
      <c r="D4" s="42"/>
      <c r="E4" s="9">
        <v>0</v>
      </c>
      <c r="G4" s="43" t="s">
        <v>134</v>
      </c>
      <c r="H4" s="44"/>
      <c r="I4" s="44"/>
      <c r="J4" s="45">
        <f>E6-J46</f>
        <v>0</v>
      </c>
    </row>
    <row r="5" spans="1:10" ht="17.100000000000001">
      <c r="B5" s="39"/>
      <c r="C5" s="41" t="s">
        <v>135</v>
      </c>
      <c r="D5" s="42"/>
      <c r="E5" s="10">
        <v>0</v>
      </c>
      <c r="G5" s="44"/>
      <c r="H5" s="44"/>
      <c r="I5" s="44"/>
      <c r="J5" s="45"/>
    </row>
    <row r="6" spans="1:10" ht="17.100000000000001">
      <c r="A6" s="8" t="s">
        <v>136</v>
      </c>
      <c r="B6" s="40"/>
      <c r="C6" s="41" t="s">
        <v>137</v>
      </c>
      <c r="D6" s="42"/>
      <c r="E6" s="11">
        <f>SUM(E4:E5)</f>
        <v>0</v>
      </c>
      <c r="G6" s="43" t="s">
        <v>138</v>
      </c>
      <c r="H6" s="44"/>
      <c r="I6" s="44"/>
      <c r="J6" s="45">
        <f>E10-J48</f>
        <v>0</v>
      </c>
    </row>
    <row r="7" spans="1:10">
      <c r="B7" s="12"/>
      <c r="C7" s="12"/>
      <c r="D7" s="12"/>
      <c r="E7" s="12"/>
      <c r="G7" s="44"/>
      <c r="H7" s="44"/>
      <c r="I7" s="44"/>
      <c r="J7" s="45"/>
    </row>
    <row r="8" spans="1:10" ht="17.100000000000001">
      <c r="A8" s="8" t="s">
        <v>139</v>
      </c>
      <c r="B8" s="38" t="s">
        <v>140</v>
      </c>
      <c r="C8" s="41" t="s">
        <v>133</v>
      </c>
      <c r="D8" s="42"/>
      <c r="E8" s="9">
        <v>0</v>
      </c>
      <c r="G8" s="43" t="s">
        <v>141</v>
      </c>
      <c r="H8" s="44"/>
      <c r="I8" s="44"/>
      <c r="J8" s="45">
        <f>J6-J4</f>
        <v>0</v>
      </c>
    </row>
    <row r="9" spans="1:10" ht="17.100000000000001">
      <c r="B9" s="39"/>
      <c r="C9" s="41" t="s">
        <v>135</v>
      </c>
      <c r="D9" s="42"/>
      <c r="E9" s="10">
        <v>0</v>
      </c>
      <c r="G9" s="44"/>
      <c r="H9" s="44"/>
      <c r="I9" s="44"/>
      <c r="J9" s="45"/>
    </row>
    <row r="10" spans="1:10" ht="17.100000000000001">
      <c r="B10" s="40"/>
      <c r="C10" s="41" t="s">
        <v>137</v>
      </c>
      <c r="D10" s="42"/>
      <c r="E10" s="11">
        <f>SUM(E8:E9)</f>
        <v>0</v>
      </c>
    </row>
    <row r="12" spans="1:10">
      <c r="A12" s="8" t="s">
        <v>142</v>
      </c>
      <c r="B12" t="s">
        <v>143</v>
      </c>
      <c r="C12" t="s">
        <v>144</v>
      </c>
      <c r="D12" t="s">
        <v>145</v>
      </c>
      <c r="E12" t="s">
        <v>146</v>
      </c>
      <c r="G12" t="s">
        <v>147</v>
      </c>
      <c r="H12" t="s">
        <v>144</v>
      </c>
      <c r="I12" t="s">
        <v>145</v>
      </c>
      <c r="J12" t="s">
        <v>146</v>
      </c>
    </row>
    <row r="13" spans="1:10">
      <c r="B13" t="s">
        <v>148</v>
      </c>
      <c r="C13" s="13">
        <v>0</v>
      </c>
      <c r="D13" s="13">
        <v>0</v>
      </c>
      <c r="E13" s="13">
        <f>Housing[[#This Row],[Projected Cost]]-Housing[[#This Row],[Actual Cost]]</f>
        <v>0</v>
      </c>
      <c r="G13" t="s">
        <v>149</v>
      </c>
      <c r="H13" s="13"/>
      <c r="I13" s="13"/>
      <c r="J13" s="13">
        <f>Entertainment[[#This Row],[Projected Cost]]-Entertainment[[#This Row],[Actual Cost]]</f>
        <v>0</v>
      </c>
    </row>
    <row r="14" spans="1:10">
      <c r="B14" t="s">
        <v>150</v>
      </c>
      <c r="C14" s="13">
        <v>0</v>
      </c>
      <c r="D14" s="13">
        <v>0</v>
      </c>
      <c r="E14" s="13">
        <v>0</v>
      </c>
      <c r="G14" t="s">
        <v>151</v>
      </c>
      <c r="H14" s="13"/>
      <c r="I14" s="13"/>
      <c r="J14" s="13">
        <f>Entertainment[[#This Row],[Projected Cost]]-Entertainment[[#This Row],[Actual Cost]]</f>
        <v>0</v>
      </c>
    </row>
    <row r="15" spans="1:10">
      <c r="B15" t="s">
        <v>115</v>
      </c>
      <c r="C15" s="13">
        <v>0</v>
      </c>
      <c r="D15" s="13">
        <v>0</v>
      </c>
      <c r="E15" s="13">
        <v>0</v>
      </c>
      <c r="G15" t="s">
        <v>152</v>
      </c>
      <c r="H15" s="13"/>
      <c r="I15" s="13"/>
      <c r="J15" s="13">
        <f>SUBTOTAL(109,Entertainment[Difference])</f>
        <v>0</v>
      </c>
    </row>
    <row r="16" spans="1:10">
      <c r="B16" t="s">
        <v>38</v>
      </c>
      <c r="C16" s="13">
        <v>0</v>
      </c>
      <c r="D16" s="13">
        <v>0</v>
      </c>
      <c r="E16" s="13">
        <v>0</v>
      </c>
      <c r="G16" s="29"/>
      <c r="H16" s="29"/>
      <c r="I16" s="29"/>
      <c r="J16" s="29"/>
    </row>
    <row r="17" spans="1:10" ht="15">
      <c r="B17" t="s">
        <v>153</v>
      </c>
      <c r="C17" s="13">
        <v>0</v>
      </c>
      <c r="D17" s="13">
        <v>0</v>
      </c>
      <c r="E17" s="13">
        <f>Housing[[#This Row],[Projected Cost]]-Housing[[#This Row],[Actual Cost]]</f>
        <v>0</v>
      </c>
      <c r="G17" t="s">
        <v>154</v>
      </c>
      <c r="H17" t="s">
        <v>144</v>
      </c>
      <c r="I17" t="s">
        <v>145</v>
      </c>
      <c r="J17" t="s">
        <v>146</v>
      </c>
    </row>
    <row r="18" spans="1:10" ht="15">
      <c r="B18" t="s">
        <v>155</v>
      </c>
      <c r="C18" s="13">
        <v>0</v>
      </c>
      <c r="D18" s="13">
        <v>0</v>
      </c>
      <c r="E18" s="13">
        <f>Housing[[#This Row],[Projected Cost]]-Housing[[#This Row],[Actual Cost]]</f>
        <v>0</v>
      </c>
      <c r="G18" t="s">
        <v>154</v>
      </c>
      <c r="H18" s="13"/>
      <c r="I18" s="13"/>
      <c r="J18" s="13">
        <f>Taxes[[#This Row],[Projected Cost]]-Taxes[[#This Row],[Actual Cost]]</f>
        <v>0</v>
      </c>
    </row>
    <row r="19" spans="1:10" ht="15">
      <c r="B19" t="s">
        <v>151</v>
      </c>
      <c r="C19" s="13">
        <v>0</v>
      </c>
      <c r="D19" s="13">
        <v>0</v>
      </c>
      <c r="E19" s="13">
        <f>Housing[[#This Row],[Projected Cost]]-Housing[[#This Row],[Actual Cost]]</f>
        <v>0</v>
      </c>
      <c r="G19" t="s">
        <v>154</v>
      </c>
      <c r="H19" s="13"/>
      <c r="I19" s="13"/>
      <c r="J19" s="13">
        <f>Taxes[[#This Row],[Projected Cost]]-Taxes[[#This Row],[Actual Cost]]</f>
        <v>0</v>
      </c>
    </row>
    <row r="20" spans="1:10" ht="15">
      <c r="B20" t="s">
        <v>152</v>
      </c>
      <c r="C20" s="13"/>
      <c r="D20" s="13"/>
      <c r="E20" s="13">
        <f>SUBTOTAL(109,Housing[Difference])</f>
        <v>0</v>
      </c>
      <c r="G20" t="s">
        <v>154</v>
      </c>
      <c r="H20" s="13"/>
      <c r="I20" s="13"/>
      <c r="J20" s="13">
        <f>Taxes[[#This Row],[Projected Cost]]-Taxes[[#This Row],[Actual Cost]]</f>
        <v>0</v>
      </c>
    </row>
    <row r="21" spans="1:10" ht="15">
      <c r="B21" s="29"/>
      <c r="C21" s="29"/>
      <c r="D21" s="29"/>
      <c r="E21" s="29"/>
      <c r="G21" t="s">
        <v>151</v>
      </c>
      <c r="H21" s="13"/>
      <c r="I21" s="13"/>
      <c r="J21" s="13">
        <f>Taxes[[#This Row],[Projected Cost]]-Taxes[[#This Row],[Actual Cost]]</f>
        <v>0</v>
      </c>
    </row>
    <row r="22" spans="1:10" ht="15">
      <c r="B22" t="s">
        <v>156</v>
      </c>
      <c r="C22" t="s">
        <v>144</v>
      </c>
      <c r="D22" t="s">
        <v>145</v>
      </c>
      <c r="E22" t="s">
        <v>146</v>
      </c>
      <c r="G22" t="s">
        <v>152</v>
      </c>
      <c r="H22" s="13"/>
      <c r="I22" s="13"/>
      <c r="J22" s="13">
        <f>SUBTOTAL(109,Taxes[Difference])</f>
        <v>0</v>
      </c>
    </row>
    <row r="23" spans="1:10" ht="15">
      <c r="B23" t="s">
        <v>157</v>
      </c>
      <c r="C23" s="13">
        <v>0</v>
      </c>
      <c r="D23" s="13">
        <v>0</v>
      </c>
      <c r="E23" s="13">
        <f>Transportation[[#This Row],[Projected Cost]]-Transportation[[#This Row],[Actual Cost]]</f>
        <v>0</v>
      </c>
      <c r="G23" s="29"/>
      <c r="H23" s="29"/>
      <c r="I23" s="29"/>
      <c r="J23" s="29"/>
    </row>
    <row r="24" spans="1:10" ht="15">
      <c r="B24" t="s">
        <v>158</v>
      </c>
      <c r="C24" s="13">
        <v>0</v>
      </c>
      <c r="D24" s="13">
        <v>0</v>
      </c>
      <c r="E24" s="13">
        <f>Transportation[[#This Row],[Projected Cost]]-Transportation[[#This Row],[Actual Cost]]</f>
        <v>0</v>
      </c>
      <c r="G24" t="s">
        <v>159</v>
      </c>
      <c r="H24" t="s">
        <v>144</v>
      </c>
      <c r="I24" t="s">
        <v>145</v>
      </c>
      <c r="J24" t="s">
        <v>146</v>
      </c>
    </row>
    <row r="25" spans="1:10" ht="15">
      <c r="A25" s="8" t="s">
        <v>160</v>
      </c>
      <c r="B25" t="s">
        <v>161</v>
      </c>
      <c r="C25" s="13">
        <v>0</v>
      </c>
      <c r="D25" s="13">
        <v>0</v>
      </c>
      <c r="E25" s="13">
        <f>Transportation[[#This Row],[Projected Cost]]-Transportation[[#This Row],[Actual Cost]]</f>
        <v>0</v>
      </c>
      <c r="G25" t="s">
        <v>162</v>
      </c>
      <c r="H25" s="13"/>
      <c r="I25" s="13"/>
      <c r="J25" s="13">
        <f>Savings[[#This Row],[Projected Cost]]-Savings[[#This Row],[Actual Cost]]</f>
        <v>0</v>
      </c>
    </row>
    <row r="26" spans="1:10" ht="15">
      <c r="B26" t="s">
        <v>151</v>
      </c>
      <c r="C26" s="13">
        <v>0</v>
      </c>
      <c r="D26" s="13">
        <v>0</v>
      </c>
      <c r="E26" s="13">
        <f>Transportation[[#This Row],[Projected Cost]]-Transportation[[#This Row],[Actual Cost]]</f>
        <v>0</v>
      </c>
      <c r="G26" t="s">
        <v>163</v>
      </c>
      <c r="H26" s="13"/>
      <c r="I26" s="13"/>
      <c r="J26" s="13">
        <f>Savings[[#This Row],[Projected Cost]]-Savings[[#This Row],[Actual Cost]]</f>
        <v>0</v>
      </c>
    </row>
    <row r="27" spans="1:10" ht="15">
      <c r="B27" t="s">
        <v>152</v>
      </c>
      <c r="C27" s="13"/>
      <c r="D27" s="13"/>
      <c r="E27" s="13">
        <f>SUBTOTAL(109,Transportation[Difference])</f>
        <v>0</v>
      </c>
      <c r="G27" t="s">
        <v>164</v>
      </c>
      <c r="H27" s="13"/>
      <c r="I27" s="13"/>
      <c r="J27" s="13">
        <f>Savings[[#This Row],[Projected Cost]]-Savings[[#This Row],[Actual Cost]]</f>
        <v>0</v>
      </c>
    </row>
    <row r="28" spans="1:10" ht="15">
      <c r="B28" s="29"/>
      <c r="C28" s="29"/>
      <c r="D28" s="29"/>
      <c r="E28" s="29"/>
      <c r="G28" t="s">
        <v>151</v>
      </c>
      <c r="H28" s="13"/>
      <c r="I28" s="13"/>
      <c r="J28" s="13">
        <f>Savings[[#This Row],[Projected Cost]]-Savings[[#This Row],[Actual Cost]]</f>
        <v>0</v>
      </c>
    </row>
    <row r="29" spans="1:10" ht="15">
      <c r="B29" t="s">
        <v>165</v>
      </c>
      <c r="C29" t="s">
        <v>144</v>
      </c>
      <c r="D29" t="s">
        <v>145</v>
      </c>
      <c r="E29" t="s">
        <v>146</v>
      </c>
      <c r="G29" t="s">
        <v>152</v>
      </c>
      <c r="H29" s="13"/>
      <c r="I29" s="13"/>
      <c r="J29" s="13">
        <f>SUBTOTAL(109,Savings[Difference])</f>
        <v>0</v>
      </c>
    </row>
    <row r="30" spans="1:10" ht="15">
      <c r="B30" t="s">
        <v>24</v>
      </c>
      <c r="C30" s="13"/>
      <c r="D30" s="13"/>
      <c r="E30" s="13">
        <f>Insurance[[#This Row],[Projected Cost]]-Insurance[[#This Row],[Actual Cost]]</f>
        <v>0</v>
      </c>
      <c r="G30" s="29"/>
      <c r="H30" s="29"/>
      <c r="I30" s="29"/>
      <c r="J30" s="29"/>
    </row>
    <row r="31" spans="1:10" ht="15">
      <c r="B31" t="s">
        <v>166</v>
      </c>
      <c r="C31" s="13"/>
      <c r="D31" s="13"/>
      <c r="E31" s="13">
        <f>Insurance[[#This Row],[Projected Cost]]-Insurance[[#This Row],[Actual Cost]]</f>
        <v>0</v>
      </c>
      <c r="G31" t="s">
        <v>167</v>
      </c>
      <c r="H31" t="s">
        <v>144</v>
      </c>
      <c r="I31" t="s">
        <v>145</v>
      </c>
      <c r="J31" t="s">
        <v>146</v>
      </c>
    </row>
    <row r="32" spans="1:10" ht="15">
      <c r="B32" t="s">
        <v>168</v>
      </c>
      <c r="C32" s="13"/>
      <c r="D32" s="13"/>
      <c r="E32" s="13">
        <f>Insurance[[#This Row],[Projected Cost]]-Insurance[[#This Row],[Actual Cost]]</f>
        <v>0</v>
      </c>
      <c r="G32" t="s">
        <v>169</v>
      </c>
      <c r="H32" s="13"/>
      <c r="I32" s="13"/>
      <c r="J32" s="13">
        <f>Gifts[[#This Row],[Projected Cost]]-Gifts[[#This Row],[Actual Cost]]</f>
        <v>0</v>
      </c>
    </row>
    <row r="33" spans="1:10" ht="15">
      <c r="B33" t="s">
        <v>170</v>
      </c>
      <c r="C33" s="13"/>
      <c r="D33" s="13"/>
      <c r="E33" s="13">
        <f>Insurance[[#This Row],[Projected Cost]]-Insurance[[#This Row],[Actual Cost]]</f>
        <v>0</v>
      </c>
      <c r="G33" t="s">
        <v>171</v>
      </c>
      <c r="H33" s="13"/>
      <c r="I33" s="13"/>
      <c r="J33" s="13">
        <f>Gifts[[#This Row],[Projected Cost]]-Gifts[[#This Row],[Actual Cost]]</f>
        <v>0</v>
      </c>
    </row>
    <row r="34" spans="1:10" ht="15">
      <c r="B34" t="s">
        <v>172</v>
      </c>
      <c r="C34" s="13"/>
      <c r="D34" s="13"/>
      <c r="E34" s="13">
        <f>Insurance[[#This Row],[Projected Cost]]-Insurance[[#This Row],[Actual Cost]]</f>
        <v>0</v>
      </c>
      <c r="G34" t="s">
        <v>173</v>
      </c>
      <c r="H34" s="13"/>
      <c r="I34" s="13"/>
      <c r="J34" s="13">
        <f>Gifts[[#This Row],[Projected Cost]]-Gifts[[#This Row],[Actual Cost]]</f>
        <v>0</v>
      </c>
    </row>
    <row r="35" spans="1:10" ht="15">
      <c r="A35" s="8" t="s">
        <v>174</v>
      </c>
      <c r="B35" t="s">
        <v>175</v>
      </c>
      <c r="C35" s="13"/>
      <c r="D35" s="13"/>
      <c r="E35" s="13">
        <f>Insurance[[#This Row],[Projected Cost]]-Insurance[[#This Row],[Actual Cost]]</f>
        <v>0</v>
      </c>
      <c r="G35" t="s">
        <v>152</v>
      </c>
      <c r="H35" s="13"/>
      <c r="I35" s="13"/>
      <c r="J35" s="13">
        <f>SUBTOTAL(109,Gifts[Difference])</f>
        <v>0</v>
      </c>
    </row>
    <row r="36" spans="1:10" ht="15">
      <c r="B36" t="s">
        <v>176</v>
      </c>
      <c r="C36" s="13"/>
      <c r="D36" s="13"/>
      <c r="E36" s="13">
        <f>Insurance[[#This Row],[Projected Cost]]-Insurance[[#This Row],[Actual Cost]]</f>
        <v>0</v>
      </c>
      <c r="G36" s="29"/>
      <c r="H36" s="29"/>
      <c r="I36" s="29"/>
      <c r="J36" s="29"/>
    </row>
    <row r="37" spans="1:10" ht="15">
      <c r="B37" t="s">
        <v>177</v>
      </c>
      <c r="C37" s="13"/>
      <c r="D37" s="13"/>
      <c r="E37" s="13">
        <f>Insurance[[#This Row],[Projected Cost]]-Insurance[[#This Row],[Actual Cost]]</f>
        <v>0</v>
      </c>
      <c r="G37" t="s">
        <v>178</v>
      </c>
      <c r="H37" t="s">
        <v>144</v>
      </c>
      <c r="I37" t="s">
        <v>145</v>
      </c>
      <c r="J37" t="s">
        <v>146</v>
      </c>
    </row>
    <row r="38" spans="1:10" ht="15">
      <c r="B38" t="s">
        <v>151</v>
      </c>
      <c r="C38" s="13"/>
      <c r="D38" s="13"/>
      <c r="E38" s="13">
        <f>Insurance[[#This Row],[Projected Cost]]-Insurance[[#This Row],[Actual Cost]]</f>
        <v>0</v>
      </c>
      <c r="G38" t="s">
        <v>154</v>
      </c>
      <c r="H38" s="13"/>
      <c r="I38" s="13"/>
      <c r="J38" s="13">
        <f>Taxes14[[#This Row],[Projected Cost]]-Taxes14[[#This Row],[Actual Cost]]</f>
        <v>0</v>
      </c>
    </row>
    <row r="39" spans="1:10" ht="15">
      <c r="B39" t="s">
        <v>152</v>
      </c>
      <c r="C39" s="13"/>
      <c r="D39" s="13"/>
      <c r="E39" s="13">
        <f>SUBTOTAL(109,Insurance[Difference])</f>
        <v>0</v>
      </c>
      <c r="G39" t="s">
        <v>154</v>
      </c>
      <c r="H39" s="13"/>
      <c r="I39" s="13"/>
      <c r="J39" s="13">
        <f>Taxes14[[#This Row],[Projected Cost]]-Taxes14[[#This Row],[Actual Cost]]</f>
        <v>0</v>
      </c>
    </row>
    <row r="40" spans="1:10" ht="15">
      <c r="B40" s="29"/>
      <c r="C40" s="29"/>
      <c r="D40" s="29"/>
      <c r="E40" s="29"/>
      <c r="G40" t="s">
        <v>154</v>
      </c>
      <c r="H40" s="13"/>
      <c r="I40" s="13"/>
      <c r="J40" s="13">
        <f>Taxes14[[#This Row],[Projected Cost]]-Taxes14[[#This Row],[Actual Cost]]</f>
        <v>0</v>
      </c>
    </row>
    <row r="41" spans="1:10" ht="15">
      <c r="B41" t="s">
        <v>179</v>
      </c>
      <c r="C41" t="s">
        <v>144</v>
      </c>
      <c r="D41" t="s">
        <v>145</v>
      </c>
      <c r="E41" t="s">
        <v>146</v>
      </c>
      <c r="G41" t="s">
        <v>151</v>
      </c>
      <c r="H41" s="13"/>
      <c r="I41" s="13"/>
      <c r="J41" s="13">
        <f>Taxes14[[#This Row],[Projected Cost]]-Taxes14[[#This Row],[Actual Cost]]</f>
        <v>0</v>
      </c>
    </row>
    <row r="42" spans="1:10" ht="15">
      <c r="A42" s="8" t="s">
        <v>180</v>
      </c>
      <c r="B42" t="s">
        <v>181</v>
      </c>
      <c r="C42" s="13"/>
      <c r="D42" s="13"/>
      <c r="E42" s="13">
        <f>Food[[#This Row],[Projected Cost]]-Food[[#This Row],[Actual Cost]]</f>
        <v>0</v>
      </c>
      <c r="G42" t="s">
        <v>152</v>
      </c>
      <c r="H42" s="13"/>
      <c r="I42" s="13"/>
      <c r="J42" s="13">
        <f>SUBTOTAL(109,Taxes14[Difference])</f>
        <v>0</v>
      </c>
    </row>
    <row r="43" spans="1:10" ht="15">
      <c r="B43" t="s">
        <v>182</v>
      </c>
      <c r="C43" s="13"/>
      <c r="D43" s="13"/>
      <c r="E43" s="13">
        <f>Food[[#This Row],[Projected Cost]]-Food[[#This Row],[Actual Cost]]</f>
        <v>0</v>
      </c>
      <c r="G43" s="1"/>
      <c r="H43" s="1"/>
      <c r="I43" s="1"/>
      <c r="J43" s="1"/>
    </row>
    <row r="44" spans="1:10" ht="15">
      <c r="B44" t="s">
        <v>95</v>
      </c>
      <c r="C44" s="13"/>
      <c r="D44" s="13"/>
      <c r="E44" s="13">
        <f>Food[[#This Row],[Projected Cost]]-Food[[#This Row],[Actual Cost]]</f>
        <v>0</v>
      </c>
      <c r="G44" s="1"/>
      <c r="H44" s="1"/>
      <c r="I44" s="1"/>
      <c r="J44" s="1"/>
    </row>
    <row r="45" spans="1:10" ht="15">
      <c r="B45" t="s">
        <v>151</v>
      </c>
      <c r="C45" s="13"/>
      <c r="D45" s="13"/>
      <c r="E45" s="13">
        <f>Food[[#This Row],[Projected Cost]]-Food[[#This Row],[Actual Cost]]</f>
        <v>0</v>
      </c>
      <c r="G45" s="29"/>
      <c r="H45" s="29"/>
      <c r="I45" s="29"/>
      <c r="J45" s="29"/>
    </row>
    <row r="46" spans="1:10" ht="15">
      <c r="B46" t="s">
        <v>152</v>
      </c>
      <c r="C46" s="13"/>
      <c r="D46" s="13"/>
      <c r="E46" s="13">
        <f>SUBTOTAL(109,Food[Difference])</f>
        <v>0</v>
      </c>
      <c r="G46" s="30" t="s">
        <v>183</v>
      </c>
      <c r="H46" s="31"/>
      <c r="I46" s="32"/>
      <c r="J46" s="36">
        <f>SUBTOTAL(109,Housing[Projected Cost],Transportation[Projected Cost],Insurance[Projected Cost],Food[Projected Cost],Pets[Projected Cost],Entertainment[Projected Cost],Taxes[Projected Cost],Savings[Projected Cost],Gifts[Projected Cost])</f>
        <v>0</v>
      </c>
    </row>
    <row r="47" spans="1:10" ht="15">
      <c r="B47" s="29"/>
      <c r="C47" s="29"/>
      <c r="D47" s="29"/>
      <c r="E47" s="29"/>
      <c r="G47" s="33"/>
      <c r="H47" s="34"/>
      <c r="I47" s="35"/>
      <c r="J47" s="37"/>
    </row>
    <row r="48" spans="1:10" ht="15">
      <c r="A48" s="8" t="s">
        <v>184</v>
      </c>
      <c r="B48" t="s">
        <v>185</v>
      </c>
      <c r="C48" t="s">
        <v>144</v>
      </c>
      <c r="D48" t="s">
        <v>145</v>
      </c>
      <c r="E48" t="s">
        <v>146</v>
      </c>
      <c r="G48" s="30" t="s">
        <v>186</v>
      </c>
      <c r="H48" s="31"/>
      <c r="I48" s="32"/>
      <c r="J48" s="36">
        <f>SUBTOTAL(109,Housing[Actual Cost],Transportation[Actual Cost],Insurance[Actual Cost],Food[Actual Cost],Pets[Actual Cost],Entertainment[Actual Cost],Taxes[Actual Cost],Savings[Actual Cost],Gifts[Actual Cost])</f>
        <v>0</v>
      </c>
    </row>
    <row r="49" spans="1:10" ht="15">
      <c r="B49" t="s">
        <v>58</v>
      </c>
      <c r="C49" s="13"/>
      <c r="D49" s="13"/>
      <c r="E49" s="13">
        <f>Pets[[#This Row],[Projected Cost]]-Pets[[#This Row],[Actual Cost]]</f>
        <v>0</v>
      </c>
      <c r="G49" s="33"/>
      <c r="H49" s="34"/>
      <c r="I49" s="35"/>
      <c r="J49" s="37"/>
    </row>
    <row r="50" spans="1:10" ht="15">
      <c r="B50" t="s">
        <v>110</v>
      </c>
      <c r="C50" s="13"/>
      <c r="D50" s="13"/>
      <c r="E50" s="13">
        <f>Pets[[#This Row],[Projected Cost]]-Pets[[#This Row],[Actual Cost]]</f>
        <v>0</v>
      </c>
      <c r="G50" s="30" t="s">
        <v>187</v>
      </c>
      <c r="H50" s="31"/>
      <c r="I50" s="32"/>
      <c r="J50" s="36">
        <f>J46-J48</f>
        <v>0</v>
      </c>
    </row>
    <row r="51" spans="1:10" ht="15">
      <c r="B51" t="s">
        <v>188</v>
      </c>
      <c r="C51" s="13"/>
      <c r="D51" s="13"/>
      <c r="E51" s="13">
        <f>Pets[[#This Row],[Projected Cost]]-Pets[[#This Row],[Actual Cost]]</f>
        <v>0</v>
      </c>
      <c r="G51" s="33"/>
      <c r="H51" s="34"/>
      <c r="I51" s="35"/>
      <c r="J51" s="37"/>
    </row>
    <row r="52" spans="1:10" ht="15">
      <c r="B52" t="s">
        <v>151</v>
      </c>
      <c r="C52" s="13"/>
      <c r="D52" s="13"/>
      <c r="E52" s="13">
        <f>Pets[[#This Row],[Projected Cost]]-Pets[[#This Row],[Actual Cost]]</f>
        <v>0</v>
      </c>
    </row>
    <row r="53" spans="1:10" ht="15">
      <c r="B53" t="s">
        <v>152</v>
      </c>
      <c r="C53" s="13"/>
      <c r="D53" s="13"/>
      <c r="E53" s="13">
        <f>SUBTOTAL(109,Pets[Difference])</f>
        <v>0</v>
      </c>
    </row>
    <row r="54" spans="1:10" ht="15">
      <c r="B54" s="29"/>
      <c r="C54" s="29"/>
      <c r="D54" s="29"/>
      <c r="E54" s="29"/>
    </row>
    <row r="56" spans="1:10" ht="15">
      <c r="A56" s="8" t="s">
        <v>189</v>
      </c>
    </row>
    <row r="59" spans="1:10" ht="15">
      <c r="A59" s="8" t="s">
        <v>190</v>
      </c>
    </row>
    <row r="64" spans="1:10" ht="15">
      <c r="B64" s="29"/>
      <c r="C64" s="29"/>
      <c r="D64" s="29"/>
      <c r="E64" s="29"/>
    </row>
  </sheetData>
  <mergeCells count="31">
    <mergeCell ref="B4:B6"/>
    <mergeCell ref="C4:D4"/>
    <mergeCell ref="G4:I5"/>
    <mergeCell ref="J4:J5"/>
    <mergeCell ref="C5:D5"/>
    <mergeCell ref="C6:D6"/>
    <mergeCell ref="G6:I7"/>
    <mergeCell ref="J6:J7"/>
    <mergeCell ref="B8:B10"/>
    <mergeCell ref="C8:D8"/>
    <mergeCell ref="G8:I9"/>
    <mergeCell ref="J8:J9"/>
    <mergeCell ref="C9:D9"/>
    <mergeCell ref="C10:D10"/>
    <mergeCell ref="B21:E21"/>
    <mergeCell ref="G16:J16"/>
    <mergeCell ref="B28:E28"/>
    <mergeCell ref="G23:J23"/>
    <mergeCell ref="B40:E40"/>
    <mergeCell ref="G30:J30"/>
    <mergeCell ref="B64:E64"/>
    <mergeCell ref="B47:E47"/>
    <mergeCell ref="G36:J36"/>
    <mergeCell ref="B54:E54"/>
    <mergeCell ref="G45:J45"/>
    <mergeCell ref="G46:I47"/>
    <mergeCell ref="J46:J47"/>
    <mergeCell ref="G48:I49"/>
    <mergeCell ref="J48:J49"/>
    <mergeCell ref="G50:I51"/>
    <mergeCell ref="J50:J51"/>
  </mergeCells>
  <conditionalFormatting sqref="J8:J9">
    <cfRule type="cellIs" dxfId="58" priority="2" operator="lessThan">
      <formula>0</formula>
    </cfRule>
  </conditionalFormatting>
  <conditionalFormatting sqref="J50:J51">
    <cfRule type="cellIs" dxfId="57" priority="1" operator="lessThan">
      <formula>0</formula>
    </cfRule>
  </conditionalFormatting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Jillian Barbosa</dc:creator>
  <cp:keywords/>
  <dc:description/>
  <cp:lastModifiedBy>Jillian Barbosa</cp:lastModifiedBy>
  <cp:revision/>
  <dcterms:created xsi:type="dcterms:W3CDTF">2022-03-09T16:22:20Z</dcterms:created>
  <dcterms:modified xsi:type="dcterms:W3CDTF">2022-08-05T02:20:22Z</dcterms:modified>
  <cp:category/>
  <cp:contentStatus/>
</cp:coreProperties>
</file>